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My Drive\1. TFCA Sumatera 22032023\B. PROGRAM MITRA\C. SPESIES\4. SH X\SH 10 New\"/>
    </mc:Choice>
  </mc:AlternateContent>
  <xr:revisionPtr revIDLastSave="0" documentId="13_ncr:1_{D19AC622-48C7-4C76-B2FE-3ACD14CE46C4}" xr6:coauthVersionLast="47" xr6:coauthVersionMax="47" xr10:uidLastSave="{00000000-0000-0000-0000-000000000000}"/>
  <bookViews>
    <workbookView xWindow="-110" yWindow="-110" windowWidth="19420" windowHeight="10300" tabRatio="500" activeTab="5" xr2:uid="{00000000-000D-0000-FFFF-FFFF00000000}"/>
  </bookViews>
  <sheets>
    <sheet name="Logical Framework" sheetId="1" r:id="rId1"/>
    <sheet name="Rencana Kerja" sheetId="2" r:id="rId2"/>
    <sheet name="BUDGET" sheetId="3" r:id="rId3"/>
    <sheet name="Cashflow" sheetId="4" r:id="rId4"/>
    <sheet name="PMP" sheetId="7" r:id="rId5"/>
    <sheet name="Detil...." sheetId="8" r:id="rId6"/>
  </sheets>
  <externalReferences>
    <externalReference r:id="rId7"/>
  </externalReferenc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9" i="4" l="1"/>
  <c r="C40" i="4"/>
  <c r="C38" i="4"/>
  <c r="B37" i="4"/>
  <c r="D35" i="4"/>
  <c r="C34" i="4"/>
  <c r="B33" i="4"/>
  <c r="D31" i="4"/>
  <c r="C30" i="4"/>
  <c r="D29" i="4"/>
  <c r="C28" i="4"/>
  <c r="D27" i="4"/>
  <c r="C26" i="4"/>
  <c r="D25" i="4"/>
  <c r="D24" i="4"/>
  <c r="C23" i="4"/>
  <c r="B22" i="4"/>
  <c r="D20" i="4"/>
  <c r="C19" i="4"/>
  <c r="D18" i="4"/>
  <c r="D17" i="4"/>
  <c r="C16" i="4"/>
  <c r="D15" i="4"/>
  <c r="D14" i="4"/>
  <c r="D13" i="4"/>
  <c r="C12" i="4"/>
  <c r="B11" i="4"/>
  <c r="K150" i="3"/>
  <c r="B64" i="3"/>
  <c r="A63" i="3"/>
  <c r="B59" i="3"/>
  <c r="B50" i="3"/>
  <c r="A49" i="3"/>
  <c r="A48" i="3"/>
  <c r="B40" i="3"/>
  <c r="A39" i="3"/>
  <c r="B32" i="3"/>
  <c r="B26" i="3"/>
  <c r="A25" i="3"/>
  <c r="B22" i="3"/>
  <c r="B14" i="3"/>
  <c r="B6" i="3"/>
  <c r="A5" i="3"/>
  <c r="A4" i="3"/>
  <c r="AC17" i="2"/>
  <c r="AC13" i="2"/>
  <c r="AC14" i="2"/>
  <c r="AC15" i="2"/>
  <c r="AC16" i="2"/>
  <c r="AC12" i="2"/>
  <c r="D17" i="2"/>
  <c r="C17" i="2"/>
  <c r="B17" i="2"/>
  <c r="D16" i="2"/>
  <c r="D15" i="2"/>
  <c r="D14" i="2"/>
  <c r="D13" i="2"/>
  <c r="B12" i="2"/>
  <c r="D12" i="2"/>
  <c r="C16" i="2"/>
  <c r="C15" i="2"/>
  <c r="C14" i="2"/>
  <c r="C12" i="2"/>
  <c r="AC9" i="2"/>
  <c r="AC10" i="2"/>
  <c r="AC11" i="2"/>
  <c r="AC7" i="2"/>
  <c r="AC8" i="2"/>
  <c r="AC6" i="2"/>
  <c r="D11" i="2"/>
  <c r="D10" i="2"/>
  <c r="D9" i="2"/>
  <c r="D7" i="2"/>
  <c r="D8" i="2"/>
  <c r="D6" i="2"/>
  <c r="C11" i="2"/>
  <c r="C9" i="2"/>
  <c r="C6" i="2"/>
  <c r="B6" i="2"/>
  <c r="M14" i="3" l="1"/>
  <c r="M15" i="3"/>
  <c r="M25" i="3"/>
  <c r="M26" i="3"/>
  <c r="M32" i="3"/>
  <c r="M39" i="3"/>
  <c r="M40" i="3"/>
  <c r="M48" i="3"/>
  <c r="M49" i="3"/>
  <c r="M50" i="3"/>
  <c r="M57" i="3"/>
  <c r="M59" i="3"/>
  <c r="M63" i="3"/>
  <c r="M64" i="3"/>
  <c r="M77" i="3"/>
  <c r="M78" i="3"/>
  <c r="M84" i="3"/>
  <c r="M85" i="3"/>
  <c r="M96" i="3"/>
  <c r="M97" i="3"/>
  <c r="M98" i="3"/>
  <c r="M107" i="3"/>
  <c r="M108" i="3"/>
  <c r="M112" i="3"/>
  <c r="M119" i="3"/>
  <c r="M120" i="3"/>
  <c r="M126" i="3"/>
  <c r="M133" i="3"/>
  <c r="M139" i="3"/>
  <c r="M140" i="3"/>
  <c r="M141" i="3"/>
  <c r="M147" i="3"/>
  <c r="AC51" i="4" l="1"/>
  <c r="AE40" i="4"/>
  <c r="AE38" i="4"/>
  <c r="AE46" i="4"/>
  <c r="AE44" i="4"/>
  <c r="AE43" i="4"/>
  <c r="H116" i="3"/>
  <c r="J116" i="3" l="1"/>
  <c r="H110" i="3"/>
  <c r="J110" i="3" s="1"/>
  <c r="M110" i="3" s="1"/>
  <c r="H109" i="3"/>
  <c r="J109" i="3" s="1"/>
  <c r="M109" i="3" s="1"/>
  <c r="H57" i="3"/>
  <c r="H115" i="3"/>
  <c r="J115" i="3" s="1"/>
  <c r="M115" i="3" s="1"/>
  <c r="H114" i="3"/>
  <c r="J114" i="3" s="1"/>
  <c r="M114" i="3" s="1"/>
  <c r="H113" i="3"/>
  <c r="J113" i="3" s="1"/>
  <c r="M113" i="3" s="1"/>
  <c r="AD40" i="4" l="1"/>
  <c r="M116" i="3"/>
  <c r="H117" i="3"/>
  <c r="AD39" i="4"/>
  <c r="AD38" i="4"/>
  <c r="J117" i="3"/>
  <c r="M117" i="3" s="1"/>
  <c r="AA51" i="4"/>
  <c r="V51" i="4"/>
  <c r="U51" i="4"/>
  <c r="Q51" i="4"/>
  <c r="O51" i="4"/>
  <c r="K51" i="4"/>
  <c r="AE50" i="4"/>
  <c r="A20" i="4"/>
  <c r="B19" i="4"/>
  <c r="A19" i="4"/>
  <c r="AE18" i="4"/>
  <c r="A18" i="4"/>
  <c r="A17" i="4"/>
  <c r="AE14" i="4"/>
  <c r="C13" i="4"/>
  <c r="B13" i="4"/>
  <c r="A13" i="4"/>
  <c r="A12" i="4"/>
  <c r="N4" i="4"/>
  <c r="K149" i="3"/>
  <c r="H148" i="3"/>
  <c r="H149" i="3" s="1"/>
  <c r="K145" i="3"/>
  <c r="K146" i="3" s="1"/>
  <c r="H144" i="3"/>
  <c r="J144" i="3" s="1"/>
  <c r="M144" i="3" s="1"/>
  <c r="H143" i="3"/>
  <c r="J143" i="3" s="1"/>
  <c r="M143" i="3" s="1"/>
  <c r="H142" i="3"/>
  <c r="J142" i="3" s="1"/>
  <c r="M142" i="3" s="1"/>
  <c r="K138" i="3"/>
  <c r="H137" i="3"/>
  <c r="J137" i="3" s="1"/>
  <c r="M137" i="3" s="1"/>
  <c r="H136" i="3"/>
  <c r="J136" i="3" s="1"/>
  <c r="M136" i="3" s="1"/>
  <c r="H135" i="3"/>
  <c r="J135" i="3" s="1"/>
  <c r="M135" i="3" s="1"/>
  <c r="H134" i="3"/>
  <c r="J134" i="3" s="1"/>
  <c r="M134" i="3" s="1"/>
  <c r="K131" i="3"/>
  <c r="H130" i="3"/>
  <c r="J130" i="3" s="1"/>
  <c r="M130" i="3" s="1"/>
  <c r="H129" i="3"/>
  <c r="J129" i="3" s="1"/>
  <c r="M129" i="3" s="1"/>
  <c r="H128" i="3"/>
  <c r="J128" i="3" s="1"/>
  <c r="M128" i="3" s="1"/>
  <c r="H127" i="3"/>
  <c r="K125" i="3"/>
  <c r="H124" i="3"/>
  <c r="J124" i="3" s="1"/>
  <c r="M124" i="3" s="1"/>
  <c r="H123" i="3"/>
  <c r="J123" i="3" s="1"/>
  <c r="M123" i="3" s="1"/>
  <c r="H122" i="3"/>
  <c r="J122" i="3" s="1"/>
  <c r="M122" i="3" s="1"/>
  <c r="H121" i="3"/>
  <c r="J121" i="3" s="1"/>
  <c r="M121" i="3" s="1"/>
  <c r="K117" i="3"/>
  <c r="K118" i="3" s="1"/>
  <c r="K104" i="3"/>
  <c r="K105" i="3" s="1"/>
  <c r="K106" i="3" s="1"/>
  <c r="H103" i="3"/>
  <c r="J103" i="3" s="1"/>
  <c r="M103" i="3" s="1"/>
  <c r="H102" i="3"/>
  <c r="J102" i="3" s="1"/>
  <c r="M102" i="3" s="1"/>
  <c r="H101" i="3"/>
  <c r="J101" i="3" s="1"/>
  <c r="M101" i="3" s="1"/>
  <c r="H100" i="3"/>
  <c r="J100" i="3" s="1"/>
  <c r="M100" i="3" s="1"/>
  <c r="H99" i="3"/>
  <c r="J99" i="3" s="1"/>
  <c r="M99" i="3" s="1"/>
  <c r="K93" i="3"/>
  <c r="K94" i="3" s="1"/>
  <c r="H92" i="3"/>
  <c r="J92" i="3" s="1"/>
  <c r="M92" i="3" s="1"/>
  <c r="H91" i="3"/>
  <c r="J91" i="3" s="1"/>
  <c r="M91" i="3" s="1"/>
  <c r="H90" i="3"/>
  <c r="J90" i="3" s="1"/>
  <c r="M90" i="3" s="1"/>
  <c r="H89" i="3"/>
  <c r="J89" i="3" s="1"/>
  <c r="M89" i="3" s="1"/>
  <c r="H88" i="3"/>
  <c r="J88" i="3" s="1"/>
  <c r="M88" i="3" s="1"/>
  <c r="H87" i="3"/>
  <c r="J87" i="3" s="1"/>
  <c r="M87" i="3" s="1"/>
  <c r="H86" i="3"/>
  <c r="J86" i="3" s="1"/>
  <c r="M86" i="3" s="1"/>
  <c r="K82" i="3"/>
  <c r="K83" i="3" s="1"/>
  <c r="H81" i="3"/>
  <c r="J81" i="3" s="1"/>
  <c r="M81" i="3" s="1"/>
  <c r="H80" i="3"/>
  <c r="J80" i="3" s="1"/>
  <c r="M80" i="3" s="1"/>
  <c r="H79" i="3"/>
  <c r="J79" i="3" s="1"/>
  <c r="M79" i="3" s="1"/>
  <c r="K75" i="3"/>
  <c r="K76" i="3" s="1"/>
  <c r="H74" i="3"/>
  <c r="J74" i="3" s="1"/>
  <c r="M74" i="3" s="1"/>
  <c r="H73" i="3"/>
  <c r="J73" i="3" s="1"/>
  <c r="M73" i="3" s="1"/>
  <c r="H72" i="3"/>
  <c r="J72" i="3" s="1"/>
  <c r="M72" i="3" s="1"/>
  <c r="H71" i="3"/>
  <c r="J71" i="3" s="1"/>
  <c r="M71" i="3" s="1"/>
  <c r="H70" i="3"/>
  <c r="J70" i="3" s="1"/>
  <c r="M70" i="3" s="1"/>
  <c r="H69" i="3"/>
  <c r="J69" i="3" s="1"/>
  <c r="M69" i="3" s="1"/>
  <c r="H68" i="3"/>
  <c r="J68" i="3" s="1"/>
  <c r="M68" i="3" s="1"/>
  <c r="H67" i="3"/>
  <c r="J67" i="3" s="1"/>
  <c r="M67" i="3" s="1"/>
  <c r="H66" i="3"/>
  <c r="J66" i="3" s="1"/>
  <c r="M66" i="3" s="1"/>
  <c r="H65" i="3"/>
  <c r="J65" i="3" s="1"/>
  <c r="M65" i="3" s="1"/>
  <c r="K61" i="3"/>
  <c r="H60" i="3"/>
  <c r="K57" i="3"/>
  <c r="K58" i="3" s="1"/>
  <c r="H56" i="3"/>
  <c r="J56" i="3" s="1"/>
  <c r="K45" i="3"/>
  <c r="K46" i="3" s="1"/>
  <c r="H44" i="3"/>
  <c r="J44" i="3" s="1"/>
  <c r="M44" i="3" s="1"/>
  <c r="H43" i="3"/>
  <c r="J43" i="3" s="1"/>
  <c r="M43" i="3" s="1"/>
  <c r="H42" i="3"/>
  <c r="J42" i="3" s="1"/>
  <c r="M42" i="3" s="1"/>
  <c r="H41" i="3"/>
  <c r="J41" i="3" s="1"/>
  <c r="M41" i="3" s="1"/>
  <c r="K37" i="3"/>
  <c r="H36" i="3"/>
  <c r="J36" i="3" s="1"/>
  <c r="M36" i="3" s="1"/>
  <c r="H35" i="3"/>
  <c r="J35" i="3" s="1"/>
  <c r="M35" i="3" s="1"/>
  <c r="H34" i="3"/>
  <c r="J34" i="3" s="1"/>
  <c r="H33" i="3"/>
  <c r="J33" i="3" s="1"/>
  <c r="M33" i="3" s="1"/>
  <c r="K31" i="3"/>
  <c r="H30" i="3"/>
  <c r="J30" i="3" s="1"/>
  <c r="M30" i="3" s="1"/>
  <c r="H29" i="3"/>
  <c r="J29" i="3" s="1"/>
  <c r="M29" i="3" s="1"/>
  <c r="H28" i="3"/>
  <c r="J28" i="3" s="1"/>
  <c r="M28" i="3" s="1"/>
  <c r="H27" i="3"/>
  <c r="J27" i="3" s="1"/>
  <c r="M27" i="3" s="1"/>
  <c r="K23" i="3"/>
  <c r="H22" i="3"/>
  <c r="J22" i="3" s="1"/>
  <c r="H20" i="3"/>
  <c r="J20" i="3" s="1"/>
  <c r="M20" i="3" s="1"/>
  <c r="H19" i="3"/>
  <c r="J19" i="3" s="1"/>
  <c r="M19" i="3" s="1"/>
  <c r="H18" i="3"/>
  <c r="J18" i="3" s="1"/>
  <c r="M18" i="3" s="1"/>
  <c r="H17" i="3"/>
  <c r="J17" i="3" s="1"/>
  <c r="M17" i="3" s="1"/>
  <c r="H16" i="3"/>
  <c r="K13" i="3"/>
  <c r="K21" i="3" s="1"/>
  <c r="H12" i="3"/>
  <c r="J12" i="3" s="1"/>
  <c r="M12" i="3" s="1"/>
  <c r="H11" i="3"/>
  <c r="J11" i="3" s="1"/>
  <c r="M11" i="3" s="1"/>
  <c r="H10" i="3"/>
  <c r="J10" i="3" s="1"/>
  <c r="M10" i="3" s="1"/>
  <c r="H9" i="3"/>
  <c r="J9" i="3" s="1"/>
  <c r="M9" i="3" s="1"/>
  <c r="H8" i="3"/>
  <c r="J8" i="3" s="1"/>
  <c r="M8" i="3" s="1"/>
  <c r="H7" i="3"/>
  <c r="J7" i="3" s="1"/>
  <c r="M7" i="3" s="1"/>
  <c r="K132" i="3" l="1"/>
  <c r="J23" i="3"/>
  <c r="M23" i="3" s="1"/>
  <c r="M22" i="3"/>
  <c r="M34" i="3"/>
  <c r="Q56" i="3"/>
  <c r="M56" i="3"/>
  <c r="N56" i="3" s="1"/>
  <c r="J45" i="3"/>
  <c r="M45" i="3" s="1"/>
  <c r="K38" i="3"/>
  <c r="H54" i="3"/>
  <c r="J54" i="3" s="1"/>
  <c r="K24" i="3"/>
  <c r="H53" i="3"/>
  <c r="J53" i="3" s="1"/>
  <c r="K62" i="3"/>
  <c r="K95" i="3" s="1"/>
  <c r="J104" i="3"/>
  <c r="H31" i="3"/>
  <c r="H52" i="3"/>
  <c r="J52" i="3" s="1"/>
  <c r="H131" i="3"/>
  <c r="J148" i="3"/>
  <c r="H55" i="3"/>
  <c r="J55" i="3" s="1"/>
  <c r="H21" i="3"/>
  <c r="H104" i="3"/>
  <c r="H105" i="3" s="1"/>
  <c r="H106" i="3" s="1"/>
  <c r="J37" i="3"/>
  <c r="H75" i="3"/>
  <c r="H76" i="3" s="1"/>
  <c r="J13" i="3"/>
  <c r="M13" i="3" s="1"/>
  <c r="J16" i="3"/>
  <c r="H23" i="3"/>
  <c r="H13" i="3"/>
  <c r="H37" i="3"/>
  <c r="J82" i="3"/>
  <c r="M82" i="3" s="1"/>
  <c r="AE39" i="4"/>
  <c r="H125" i="3"/>
  <c r="J138" i="3"/>
  <c r="S138" i="3" s="1"/>
  <c r="H61" i="3"/>
  <c r="J60" i="3"/>
  <c r="J75" i="3"/>
  <c r="J93" i="3"/>
  <c r="M93" i="3" s="1"/>
  <c r="J125" i="3"/>
  <c r="M125" i="3" s="1"/>
  <c r="J127" i="3"/>
  <c r="J145" i="3"/>
  <c r="M145" i="3" s="1"/>
  <c r="J31" i="3"/>
  <c r="M31" i="3" s="1"/>
  <c r="H45" i="3"/>
  <c r="H46" i="3" s="1"/>
  <c r="H82" i="3"/>
  <c r="H83" i="3" s="1"/>
  <c r="H93" i="3"/>
  <c r="H94" i="3" s="1"/>
  <c r="H118" i="3"/>
  <c r="H145" i="3"/>
  <c r="H146" i="3" s="1"/>
  <c r="H138" i="3"/>
  <c r="AD20" i="4" l="1"/>
  <c r="K47" i="3"/>
  <c r="AD15" i="4"/>
  <c r="M52" i="3"/>
  <c r="O52" i="3" s="1"/>
  <c r="R52" i="3"/>
  <c r="J46" i="3"/>
  <c r="M46" i="3" s="1"/>
  <c r="Q53" i="3"/>
  <c r="M53" i="3"/>
  <c r="N53" i="3" s="1"/>
  <c r="J149" i="3"/>
  <c r="S149" i="3" s="1"/>
  <c r="M148" i="3"/>
  <c r="J131" i="3"/>
  <c r="M131" i="3" s="1"/>
  <c r="M127" i="3"/>
  <c r="J21" i="3"/>
  <c r="J24" i="3" s="1"/>
  <c r="M24" i="3" s="1"/>
  <c r="M16" i="3"/>
  <c r="Q54" i="3"/>
  <c r="M54" i="3"/>
  <c r="N54" i="3" s="1"/>
  <c r="J61" i="3"/>
  <c r="AD25" i="4" s="1"/>
  <c r="M60" i="3"/>
  <c r="AD46" i="4"/>
  <c r="M138" i="3"/>
  <c r="P138" i="3" s="1"/>
  <c r="M37" i="3"/>
  <c r="J105" i="3"/>
  <c r="M105" i="3" s="1"/>
  <c r="M104" i="3"/>
  <c r="M75" i="3"/>
  <c r="AE15" i="4"/>
  <c r="Q55" i="3"/>
  <c r="M55" i="3"/>
  <c r="N55" i="3" s="1"/>
  <c r="H38" i="3"/>
  <c r="H132" i="3"/>
  <c r="H51" i="3"/>
  <c r="AD43" i="4"/>
  <c r="J118" i="3"/>
  <c r="AD49" i="4"/>
  <c r="J146" i="3"/>
  <c r="J83" i="3"/>
  <c r="J51" i="4"/>
  <c r="X51" i="4"/>
  <c r="J76" i="3"/>
  <c r="H24" i="3"/>
  <c r="AD17" i="4"/>
  <c r="AE17" i="4"/>
  <c r="J38" i="3"/>
  <c r="M38" i="3" s="1"/>
  <c r="J94" i="3"/>
  <c r="AD13" i="4"/>
  <c r="M118" i="3" l="1"/>
  <c r="P118" i="3" s="1"/>
  <c r="S118" i="3"/>
  <c r="M146" i="3"/>
  <c r="P146" i="3" s="1"/>
  <c r="S146" i="3"/>
  <c r="M76" i="3"/>
  <c r="N76" i="3" s="1"/>
  <c r="Q76" i="3"/>
  <c r="H47" i="3"/>
  <c r="AD50" i="4"/>
  <c r="M149" i="3"/>
  <c r="P149" i="3" s="1"/>
  <c r="J106" i="3"/>
  <c r="AD44" i="4"/>
  <c r="AD14" i="4"/>
  <c r="M21" i="3"/>
  <c r="Q83" i="3"/>
  <c r="M83" i="3"/>
  <c r="N83" i="3" s="1"/>
  <c r="J132" i="3"/>
  <c r="Q94" i="3"/>
  <c r="M94" i="3"/>
  <c r="N94" i="3" s="1"/>
  <c r="AD35" i="4"/>
  <c r="Q61" i="3"/>
  <c r="M61" i="3"/>
  <c r="N61" i="3" s="1"/>
  <c r="AE49" i="4"/>
  <c r="J47" i="3"/>
  <c r="AD31" i="4"/>
  <c r="Y51" i="4"/>
  <c r="S51" i="4"/>
  <c r="AD29" i="4"/>
  <c r="AE35" i="4"/>
  <c r="H58" i="3"/>
  <c r="H62" i="3" s="1"/>
  <c r="H95" i="3" s="1"/>
  <c r="H150" i="3" s="1"/>
  <c r="J51" i="3"/>
  <c r="R51" i="3" s="1"/>
  <c r="R2" i="3" s="1"/>
  <c r="AD27" i="4"/>
  <c r="AB51" i="4"/>
  <c r="P51" i="4"/>
  <c r="Q2" i="3" l="1"/>
  <c r="M106" i="3"/>
  <c r="P106" i="3" s="1"/>
  <c r="S106" i="3"/>
  <c r="M132" i="3"/>
  <c r="P132" i="3" s="1"/>
  <c r="S132" i="3"/>
  <c r="N2" i="3"/>
  <c r="M47" i="3"/>
  <c r="P47" i="3" s="1"/>
  <c r="S47" i="3"/>
  <c r="Z51" i="4"/>
  <c r="N51" i="4"/>
  <c r="J58" i="3"/>
  <c r="M58" i="3" s="1"/>
  <c r="M51" i="3"/>
  <c r="O51" i="3" s="1"/>
  <c r="O2" i="3" s="1"/>
  <c r="F51" i="4"/>
  <c r="M51" i="4"/>
  <c r="N3" i="4"/>
  <c r="AE13" i="4"/>
  <c r="J62" i="3" l="1"/>
  <c r="M62" i="3" s="1"/>
  <c r="S2" i="3"/>
  <c r="R3" i="3" s="1"/>
  <c r="H51" i="4"/>
  <c r="AE20" i="4"/>
  <c r="AE25" i="4"/>
  <c r="P2" i="3"/>
  <c r="O3" i="3" s="1"/>
  <c r="AD24" i="4"/>
  <c r="AD51" i="4" s="1"/>
  <c r="I51" i="4"/>
  <c r="T51" i="4"/>
  <c r="AE29" i="4"/>
  <c r="R51" i="4"/>
  <c r="AE31" i="4"/>
  <c r="AE27" i="4"/>
  <c r="W51" i="4"/>
  <c r="L51" i="4"/>
  <c r="N2" i="4" s="1"/>
  <c r="G51" i="4" l="1"/>
  <c r="J95" i="3"/>
  <c r="AE24" i="4"/>
  <c r="AE51" i="4" s="1"/>
  <c r="M95" i="3" l="1"/>
  <c r="J150" i="3"/>
  <c r="M150" i="3" s="1"/>
  <c r="J15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aa</author>
  </authors>
  <commentList>
    <comment ref="B6" authorId="0" shapeId="0" xr:uid="{00000000-0006-0000-0200-000001000000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  <charset val="1"/>
          </rPr>
          <t>ID#AAAAUjG9cRU
USER-PC    (2022-01-29 10:59:36)
2 hari kalimantan &amp; 2 hari lampung</t>
        </r>
      </text>
    </comment>
    <comment ref="B26" authorId="0" shapeId="0" xr:uid="{00000000-0006-0000-0200-000002000000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  <charset val="1"/>
          </rPr>
          <t>ID#AAAAUjG9cRQ
USER-PC    (2022-01-29 10:59:36)
2 hari kalimantan dan 2 hari 
lampung</t>
        </r>
      </text>
    </comment>
    <comment ref="B40" authorId="0" shapeId="0" xr:uid="{00000000-0006-0000-0200-000003000000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  <charset val="1"/>
          </rPr>
          <t>ID#AAAAUjG9cRM
USER-PC    (2022-01-29 10:59:36)
2 hari lampung</t>
        </r>
      </text>
    </comment>
  </commentList>
</comments>
</file>

<file path=xl/sharedStrings.xml><?xml version="1.0" encoding="utf-8"?>
<sst xmlns="http://schemas.openxmlformats.org/spreadsheetml/2006/main" count="382" uniqueCount="276">
  <si>
    <t xml:space="preserve">Lampiran A. Kerangka Kerja Logis (Logframe) </t>
  </si>
  <si>
    <t>Nama Mitra</t>
  </si>
  <si>
    <t>Judul Proyek</t>
  </si>
  <si>
    <t>Durasi Proyek</t>
  </si>
  <si>
    <t>Lokasi</t>
  </si>
  <si>
    <t>Tujuan Umum</t>
  </si>
  <si>
    <t>Sasaran Proyek</t>
  </si>
  <si>
    <t>No</t>
  </si>
  <si>
    <t>Result</t>
  </si>
  <si>
    <t xml:space="preserve">Indikator </t>
  </si>
  <si>
    <t>Sumber Verifikasi</t>
  </si>
  <si>
    <t>Input (di level Kegiatan)</t>
  </si>
  <si>
    <t>Asumsi /Resiko</t>
  </si>
  <si>
    <t>Rencana Mitigasi Risiko</t>
  </si>
  <si>
    <t>Outcome/manfaat</t>
  </si>
  <si>
    <t>Output/Luaran</t>
  </si>
  <si>
    <t>sumber verifikasi ????</t>
  </si>
  <si>
    <t>Aktivitas</t>
  </si>
  <si>
    <t>1.1.1</t>
  </si>
  <si>
    <t>1.1.2</t>
  </si>
  <si>
    <t>1.1.3</t>
  </si>
  <si>
    <t>1.2.1</t>
  </si>
  <si>
    <t>1.2.2</t>
  </si>
  <si>
    <t>1.3.1</t>
  </si>
  <si>
    <t>2.1.1</t>
  </si>
  <si>
    <t>2.1.2</t>
  </si>
  <si>
    <t>2.2.1</t>
  </si>
  <si>
    <t>2.3.1</t>
  </si>
  <si>
    <t>2.4.1</t>
  </si>
  <si>
    <t>3.1.1</t>
  </si>
  <si>
    <t>Rencana Kerja</t>
  </si>
  <si>
    <t>OUTCOME</t>
  </si>
  <si>
    <t>OUTPUT</t>
  </si>
  <si>
    <t>AKTIVITAS</t>
  </si>
  <si>
    <t>Tahun 2024</t>
  </si>
  <si>
    <t>ANGGARAN</t>
  </si>
  <si>
    <t>NO</t>
  </si>
  <si>
    <t xml:space="preserve">KOMPONEN BIAYA </t>
  </si>
  <si>
    <t xml:space="preserve">Keterangan </t>
  </si>
  <si>
    <t>UNIT</t>
  </si>
  <si>
    <t>VOLUME</t>
  </si>
  <si>
    <t xml:space="preserve">FREKUENSI </t>
  </si>
  <si>
    <t xml:space="preserve">HARGA SATUAN </t>
  </si>
  <si>
    <t>Total (Rp)</t>
  </si>
  <si>
    <t>% dari total *</t>
  </si>
  <si>
    <t>TFCA (Rp)</t>
  </si>
  <si>
    <t>IPB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</si>
  <si>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</si>
  <si>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</si>
  <si>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</si>
  <si>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</si>
  <si>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</si>
  <si>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</si>
  <si>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</si>
  <si>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</si>
  <si>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</si>
  <si>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</si>
  <si>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K.1.1.1.</t>
  </si>
  <si>
    <t>1111</t>
  </si>
  <si>
    <t>1112</t>
  </si>
  <si>
    <t>1114</t>
  </si>
  <si>
    <t>1115</t>
  </si>
  <si>
    <t>1116</t>
  </si>
  <si>
    <t>1117</t>
  </si>
  <si>
    <t>Subtotal K.1.1.1</t>
  </si>
  <si>
    <t>K.1.1.2</t>
  </si>
  <si>
    <t>1121</t>
  </si>
  <si>
    <t>Subtotal K.1.1.2</t>
  </si>
  <si>
    <t>Subtotal K.1.1.3</t>
  </si>
  <si>
    <t>Total K.1.1</t>
  </si>
  <si>
    <t>K.1.2.1</t>
  </si>
  <si>
    <t>1211</t>
  </si>
  <si>
    <t>1212</t>
  </si>
  <si>
    <t>1213</t>
  </si>
  <si>
    <t>1214</t>
  </si>
  <si>
    <t>Subtotal K.1.2.1</t>
  </si>
  <si>
    <t>K.1.2.2</t>
  </si>
  <si>
    <t>1221</t>
  </si>
  <si>
    <t>1222</t>
  </si>
  <si>
    <t>1223</t>
  </si>
  <si>
    <t>1224</t>
  </si>
  <si>
    <t>Subtotal K.1.2.2</t>
  </si>
  <si>
    <t>Total K.1.2</t>
  </si>
  <si>
    <t>K.1.3.1</t>
  </si>
  <si>
    <t>1311</t>
  </si>
  <si>
    <t>1312</t>
  </si>
  <si>
    <t>1313</t>
  </si>
  <si>
    <t>1314</t>
  </si>
  <si>
    <t>Subtotal K.1.3.1</t>
  </si>
  <si>
    <t>Totak K.1.3</t>
  </si>
  <si>
    <t>TOTAL K.1</t>
  </si>
  <si>
    <t>K.2.1.1</t>
  </si>
  <si>
    <t>2111</t>
  </si>
  <si>
    <t>2112</t>
  </si>
  <si>
    <t>2113</t>
  </si>
  <si>
    <t>2114</t>
  </si>
  <si>
    <t>2115</t>
  </si>
  <si>
    <t>2116</t>
  </si>
  <si>
    <t>2117</t>
  </si>
  <si>
    <t>Subtotal K.2.1.1</t>
  </si>
  <si>
    <t>K.2.1.2</t>
  </si>
  <si>
    <t>2121</t>
  </si>
  <si>
    <t>Subtotal K.2.1.2</t>
  </si>
  <si>
    <t>Totak K.2.1</t>
  </si>
  <si>
    <t>K.2.2.1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</si>
  <si>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</si>
  <si>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</si>
  <si>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</si>
  <si>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</si>
  <si>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</si>
  <si>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</si>
  <si>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</si>
  <si>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</si>
  <si>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</si>
  <si>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</si>
  <si>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Subtotal K.2.2.1</t>
  </si>
  <si>
    <t>Totak K.2.2</t>
  </si>
  <si>
    <t>K.2.3.1</t>
  </si>
  <si>
    <t>2311</t>
  </si>
  <si>
    <t>2312</t>
  </si>
  <si>
    <t>2313</t>
  </si>
  <si>
    <t>Subtotal K.2.3.1</t>
  </si>
  <si>
    <t>Totak K.2.3</t>
  </si>
  <si>
    <t>Subtotal K.2.4.1</t>
  </si>
  <si>
    <t>Totak K.2.4</t>
  </si>
  <si>
    <t>TOTAL K.2</t>
  </si>
  <si>
    <t>Subtotal K.3.1.2.</t>
  </si>
  <si>
    <t>Total K.3.1</t>
  </si>
  <si>
    <t>TOTAL K.3</t>
  </si>
  <si>
    <t>K.4.1</t>
  </si>
  <si>
    <t xml:space="preserve">Meeting Koordinasi &amp; Evaluasi </t>
  </si>
  <si>
    <t>K.4.2</t>
  </si>
  <si>
    <t>K.4.3</t>
  </si>
  <si>
    <t>Total K.4.1</t>
  </si>
  <si>
    <t>TOTAL K.4</t>
  </si>
  <si>
    <t xml:space="preserve">K.6. Biaya Manajemen </t>
  </si>
  <si>
    <t>K.6.1</t>
  </si>
  <si>
    <t xml:space="preserve">Gaji Staf Pelaksana </t>
  </si>
  <si>
    <t>611</t>
  </si>
  <si>
    <t>612</t>
  </si>
  <si>
    <t>613</t>
  </si>
  <si>
    <t>614</t>
  </si>
  <si>
    <t>Total K.6.1</t>
  </si>
  <si>
    <t>K.6.2</t>
  </si>
  <si>
    <t xml:space="preserve">Asuransi Staf Pelaksana </t>
  </si>
  <si>
    <t>621</t>
  </si>
  <si>
    <t>622</t>
  </si>
  <si>
    <t>623</t>
  </si>
  <si>
    <t>624</t>
  </si>
  <si>
    <t>Total K.6.2</t>
  </si>
  <si>
    <t>TOTAL K.6</t>
  </si>
  <si>
    <t xml:space="preserve">K.7. Office Running  </t>
  </si>
  <si>
    <t>7.1</t>
  </si>
  <si>
    <t>7.2</t>
  </si>
  <si>
    <t>7.3</t>
  </si>
  <si>
    <t>7.4</t>
  </si>
  <si>
    <t>TOTAL K.7</t>
  </si>
  <si>
    <t xml:space="preserve">K.8. Pengadaan Barang </t>
  </si>
  <si>
    <t>K.8.1</t>
  </si>
  <si>
    <t>Peralatan Kantor</t>
  </si>
  <si>
    <t>811</t>
  </si>
  <si>
    <t>812</t>
  </si>
  <si>
    <t>813</t>
  </si>
  <si>
    <t>Subtotal K.8.1</t>
  </si>
  <si>
    <t>Total K.8</t>
  </si>
  <si>
    <t xml:space="preserve">K.9. Audit </t>
  </si>
  <si>
    <t>K.9.1</t>
  </si>
  <si>
    <t>Biaya Audit Keuangan</t>
  </si>
  <si>
    <t>Total K.9</t>
  </si>
  <si>
    <t xml:space="preserve">GRAND TOTAL  </t>
  </si>
  <si>
    <t>Arus Kas (Cashflow)</t>
  </si>
  <si>
    <t>Institut Pertanian Bogor (IPB)</t>
  </si>
  <si>
    <t>Pembangunan Pusat Teknologi Reproduksi Berbantu “Assisted Reproductive Technology” (ART) &amp; Bio-Bank untuk Mendukung Konservasi Badak Sumatera</t>
  </si>
  <si>
    <t>Komponen Biaya</t>
  </si>
  <si>
    <t>Tahun 2023</t>
  </si>
  <si>
    <t xml:space="preserve">Anggaran </t>
  </si>
  <si>
    <t>MANUAL E - AB
CROSSCHECK ANGGARAN</t>
  </si>
  <si>
    <t>11</t>
  </si>
  <si>
    <t>12</t>
  </si>
  <si>
    <t>TFCA-S</t>
  </si>
  <si>
    <t>PROGRAM COST</t>
  </si>
  <si>
    <t>Komponen 1</t>
  </si>
  <si>
    <t>Komponen 2</t>
  </si>
  <si>
    <t>Komponen 3</t>
  </si>
  <si>
    <t>Komponen 4</t>
  </si>
  <si>
    <t>Komponen 6</t>
  </si>
  <si>
    <t xml:space="preserve">Biaya Manajemen </t>
  </si>
  <si>
    <t>Gaji Staf Pelaksana</t>
  </si>
  <si>
    <t>Asuransi Staf Pelaksana</t>
  </si>
  <si>
    <t>Komponen 7</t>
  </si>
  <si>
    <t>Office Running</t>
  </si>
  <si>
    <t>Komponen 8</t>
  </si>
  <si>
    <t xml:space="preserve">Pengadaan Barang </t>
  </si>
  <si>
    <t xml:space="preserve">Audit Keuangan </t>
  </si>
  <si>
    <t>TOTAL</t>
  </si>
  <si>
    <t>Result  (Perubahahan / hasil yang ingin dicapai)</t>
  </si>
  <si>
    <t xml:space="preserve">Baseline </t>
  </si>
  <si>
    <t>Metode Penggalian Data</t>
  </si>
  <si>
    <t>Sumber (subyek) Informasi &amp; sampling method</t>
  </si>
  <si>
    <t>Tools yang perlu disiapkan</t>
  </si>
  <si>
    <t>Waktu/ Periode</t>
  </si>
  <si>
    <t>Penanggungjawab</t>
  </si>
  <si>
    <t>CONTOH</t>
  </si>
  <si>
    <t>Results 1:
Meningkatnya pemahaman petani ladang tentang teknik berladang tanpa bakar</t>
  </si>
  <si>
    <t>30 orang petani paham</t>
  </si>
  <si>
    <t> 0 orang paham</t>
  </si>
  <si>
    <t>Pre tes &amp; post test
Laporan wawancara</t>
  </si>
  <si>
    <t>Tes tertulis 
Wawancara</t>
  </si>
  <si>
    <t xml:space="preserve">Peserta sosialisasi. Semua peserta.
Petani dari tiap dusun @ 4 orang x 3 dusun </t>
  </si>
  <si>
    <t>Soal tes
Panduan wawancara</t>
  </si>
  <si>
    <t>Saat pelatiha
3 bulan dan 6 bulan setelah pelatihan</t>
  </si>
  <si>
    <t>Panitia bersama fasilitator
Staf lapangan</t>
  </si>
  <si>
    <t>Results 1:</t>
  </si>
  <si>
    <t>Ind. 2.3.1. 
Jumlah embrio yang dihasilkan</t>
  </si>
  <si>
    <t>Ind. 2.4.1. Jumlah sperma, fibroblast dan embrio yang dibekukan</t>
  </si>
  <si>
    <t>Catatan</t>
  </si>
  <si>
    <t xml:space="preserve">Konsumsi </t>
  </si>
  <si>
    <t xml:space="preserve">Sewa tempat atau ruangan </t>
  </si>
  <si>
    <t>Akomodasi, Konsumsi dan Insedental Expenses</t>
  </si>
  <si>
    <t>Publikasi Ilmiah International</t>
  </si>
  <si>
    <t>K.4. Monitoring, Evaluasi &amp; Publikasi</t>
  </si>
  <si>
    <t>Q1 Year 1</t>
  </si>
  <si>
    <t>Q2 Year 1</t>
  </si>
  <si>
    <t>Q3 Year 1</t>
  </si>
  <si>
    <t>Q4 Year 1</t>
  </si>
  <si>
    <t>Q1 Year 2</t>
  </si>
  <si>
    <t>Q2 Year 2</t>
  </si>
  <si>
    <t>Q3 Year 2</t>
  </si>
  <si>
    <t>Q4 Year 2</t>
  </si>
  <si>
    <t>IX-7.1</t>
  </si>
  <si>
    <t>USD</t>
  </si>
  <si>
    <t>IX-7.2</t>
  </si>
  <si>
    <t>IX-7.3</t>
  </si>
  <si>
    <t>IDR</t>
  </si>
  <si>
    <t xml:space="preserve">Indikator Outcome 1. 
</t>
  </si>
  <si>
    <t xml:space="preserve">Indikator Outcome 2.
</t>
  </si>
  <si>
    <t xml:space="preserve">Asumsi :
Resiko :
</t>
  </si>
  <si>
    <t xml:space="preserve">
</t>
  </si>
  <si>
    <t xml:space="preserve">Indikator Outcome 3 
</t>
  </si>
  <si>
    <t>Goal :</t>
  </si>
  <si>
    <t>TAHUN…....</t>
  </si>
  <si>
    <t>TAHUN….</t>
  </si>
  <si>
    <t xml:space="preserve">... org x ... kali pp x ….kali kunjungan </t>
  </si>
  <si>
    <t>1122</t>
  </si>
  <si>
    <t>1123</t>
  </si>
  <si>
    <t>1124</t>
  </si>
  <si>
    <t>1125</t>
  </si>
  <si>
    <t>1126</t>
  </si>
  <si>
    <t xml:space="preserve">... paket x ... kali </t>
  </si>
  <si>
    <t>K.1.1.3</t>
  </si>
  <si>
    <t xml:space="preserve">... org x ... hari x ... kali kunjungan </t>
  </si>
  <si>
    <t xml:space="preserve">... unit x ... paket x ... kali kegiatan </t>
  </si>
  <si>
    <t xml:space="preserve">... Paket </t>
  </si>
  <si>
    <t xml:space="preserve">... org x ... mlm x … kali kunjungan </t>
  </si>
  <si>
    <t>…..........dst</t>
  </si>
  <si>
    <t>…........................ dan seterusnya</t>
  </si>
  <si>
    <t>dst</t>
  </si>
  <si>
    <t xml:space="preserve">... paket x ... pertemuan dalam …. tahun </t>
  </si>
  <si>
    <t xml:space="preserve">... org x ... pertemuan x ... tahun </t>
  </si>
  <si>
    <t>…. publikasi ilmiah dalam ….. tahun</t>
  </si>
  <si>
    <t xml:space="preserve">... paket x ... pertemuan x .. tahun </t>
  </si>
  <si>
    <t xml:space="preserve">... org x ... bulan x ... tahun </t>
  </si>
  <si>
    <t>... paket x  …. bulan x …. Tahun</t>
  </si>
  <si>
    <t>... unit x ... kali</t>
  </si>
  <si>
    <t>.. Unit x ... paket x ... kali</t>
  </si>
  <si>
    <t>Tahun 20xx</t>
  </si>
  <si>
    <t xml:space="preserve">Ind.1.1.1. </t>
  </si>
  <si>
    <t xml:space="preserve">Ind.1.1.2. </t>
  </si>
  <si>
    <t>Indikator (Target)_Level Kegiatan</t>
  </si>
  <si>
    <t>Alat Bukti (MOV)</t>
  </si>
  <si>
    <t xml:space="preserve">Ind. 2.1.1.  </t>
  </si>
  <si>
    <t xml:space="preserve">Ind. 2.1.2. </t>
  </si>
  <si>
    <t>…............ Dst</t>
  </si>
  <si>
    <t xml:space="preserve">Result 2.  </t>
  </si>
  <si>
    <t xml:space="preserve">Result 3. </t>
  </si>
  <si>
    <t xml:space="preserve">Ind. 3.1.2.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</si>
</sst>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_(* #,##0_);_(* \(#,##0\);_(* \-_);_(@_)"/>
    <numFmt numFmtId="166" formatCode="_-* #,##0_-;\-* #,##0_-;_-* \-_-;_-@"/>
    <numFmt numFmtId="167" formatCode="#,##0_ "/>
    <numFmt numFmtId="168" formatCode="_(* #,##0_);_(* \(#,##0\);_(* \-??_);_(@_)"/>
    <numFmt numFmtId="169" formatCode="_(* #,##0.00_);_(* \(#,##0.00\);_(* \-??_);_(@_)"/>
    <numFmt numFmtId="174" formatCode="_-* #,##0.00_-;\-* #,##0.00_-;_-* &quot;-&quot;_-;_-@_-"/>
  </numFmts>
  <fonts count="31"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trike/>
      <sz val="11"/>
      <color rgb="FF000000"/>
      <name val="Calibri"/>
      <family val="2"/>
      <charset val="1"/>
    </font>
    <font>
      <sz val="11"/>
      <name val="Carlito;Calibri"/>
      <family val="2"/>
      <charset val="128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B4C7E7"/>
      <name val="Calibri"/>
      <family val="2"/>
      <charset val="1"/>
    </font>
    <font>
      <sz val="10"/>
      <color rgb="FFFF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0"/>
      <color rgb="FF000000"/>
      <name val="Arial Narrow"/>
      <family val="2"/>
      <charset val="1"/>
    </font>
    <font>
      <sz val="10"/>
      <color rgb="FF000000"/>
      <name val="Arial Narrow"/>
      <family val="2"/>
      <charset val="1"/>
    </font>
    <font>
      <sz val="1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5"/>
      <color rgb="FFBF0041"/>
      <name val="Calibri"/>
      <family val="2"/>
      <charset val="1"/>
    </font>
    <font>
      <b/>
      <i/>
      <sz val="11"/>
      <color rgb="FF2A6099"/>
      <name val="Calibri"/>
      <family val="2"/>
      <charset val="1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charset val="1"/>
    </font>
    <font>
      <b/>
      <sz val="11"/>
      <color theme="0"/>
      <name val="Calibri"/>
      <family val="2"/>
    </font>
    <font>
      <b/>
      <sz val="10"/>
      <color rgb="FF000000"/>
      <name val="Calibri"/>
      <family val="2"/>
    </font>
    <font>
      <b/>
      <sz val="16"/>
      <color rgb="FF000000"/>
      <name val="Calibri"/>
      <family val="2"/>
      <charset val="1"/>
    </font>
    <font>
      <sz val="10"/>
      <color rgb="FF00000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D9D9D9"/>
        <bgColor rgb="FFD8D8D8"/>
      </patternFill>
    </fill>
    <fill>
      <patternFill patternType="solid">
        <fgColor rgb="FFFFFFFF"/>
        <bgColor rgb="FFFFF2CC"/>
      </patternFill>
    </fill>
    <fill>
      <patternFill patternType="solid">
        <fgColor rgb="FFD8D8D8"/>
        <bgColor rgb="FFD9D9D9"/>
      </patternFill>
    </fill>
    <fill>
      <patternFill patternType="solid">
        <fgColor rgb="FF8EAADB"/>
        <bgColor rgb="FF8FAADC"/>
      </patternFill>
    </fill>
    <fill>
      <patternFill patternType="solid">
        <fgColor rgb="FF00B050"/>
        <bgColor rgb="FF008080"/>
      </patternFill>
    </fill>
    <fill>
      <patternFill patternType="solid">
        <fgColor rgb="FFFFC000"/>
        <bgColor rgb="FFF4B183"/>
      </patternFill>
    </fill>
    <fill>
      <patternFill patternType="solid">
        <fgColor rgb="FFF7CAAC"/>
        <bgColor rgb="FFF8CBAD"/>
      </patternFill>
    </fill>
    <fill>
      <patternFill patternType="solid">
        <fgColor rgb="FFF8CBAD"/>
        <bgColor rgb="FFF7CAAC"/>
      </patternFill>
    </fill>
    <fill>
      <patternFill patternType="solid">
        <fgColor rgb="FFA5A5A5"/>
        <bgColor rgb="FFAEABAB"/>
      </patternFill>
    </fill>
    <fill>
      <patternFill patternType="solid">
        <fgColor rgb="FFC55A11"/>
        <bgColor rgb="FF993300"/>
      </patternFill>
    </fill>
    <fill>
      <patternFill patternType="solid">
        <fgColor rgb="FF00B0F0"/>
        <bgColor rgb="FF008080"/>
      </patternFill>
    </fill>
    <fill>
      <patternFill patternType="solid">
        <fgColor rgb="FFAEABAB"/>
        <bgColor rgb="FFA5A5A5"/>
      </patternFill>
    </fill>
    <fill>
      <patternFill patternType="solid">
        <fgColor rgb="FFFF0000"/>
        <bgColor rgb="FFBF0041"/>
      </patternFill>
    </fill>
    <fill>
      <patternFill patternType="solid">
        <fgColor rgb="FFFFFF00"/>
        <bgColor rgb="FFFFC000"/>
      </patternFill>
    </fill>
    <fill>
      <patternFill patternType="solid">
        <fgColor rgb="FFF9CB9C"/>
        <bgColor rgb="FFF7CAAC"/>
      </patternFill>
    </fill>
    <fill>
      <patternFill patternType="solid">
        <fgColor rgb="FFA4C2F4"/>
        <bgColor rgb="FF9CC2E5"/>
      </patternFill>
    </fill>
    <fill>
      <patternFill patternType="solid">
        <fgColor rgb="FFFFE699"/>
        <bgColor rgb="FFFFF2CC"/>
      </patternFill>
    </fill>
    <fill>
      <patternFill patternType="solid">
        <fgColor rgb="FFC5E0B4"/>
        <bgColor rgb="FFD8D8D8"/>
      </patternFill>
    </fill>
    <fill>
      <patternFill patternType="solid">
        <fgColor rgb="FF9CC2E5"/>
        <bgColor rgb="FFA4C2F4"/>
      </patternFill>
    </fill>
    <fill>
      <patternFill patternType="solid">
        <fgColor rgb="FF92D050"/>
        <bgColor rgb="FFA9D18E"/>
      </patternFill>
    </fill>
    <fill>
      <patternFill patternType="solid">
        <fgColor rgb="FFFFFF00"/>
        <bgColor rgb="FFF4B183"/>
      </patternFill>
    </fill>
    <fill>
      <patternFill patternType="solid">
        <fgColor theme="0"/>
        <bgColor rgb="FFF8CBAD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9" fontId="1" fillId="0" borderId="0" applyBorder="0" applyProtection="0"/>
    <xf numFmtId="165" fontId="1" fillId="0" borderId="0" applyBorder="0" applyProtection="0"/>
    <xf numFmtId="165" fontId="17" fillId="0" borderId="0" applyBorder="0" applyProtection="0"/>
    <xf numFmtId="164" fontId="22" fillId="0" borderId="0" applyFont="0" applyFill="0" applyBorder="0" applyAlignment="0" applyProtection="0"/>
  </cellStyleXfs>
  <cellXfs count="29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5" fontId="0" fillId="0" borderId="0" xfId="2" applyFont="1" applyBorder="1" applyProtection="1"/>
    <xf numFmtId="0" fontId="5" fillId="0" borderId="0" xfId="0" applyFont="1"/>
    <xf numFmtId="165" fontId="5" fillId="0" borderId="0" xfId="2" applyFont="1" applyBorder="1" applyProtection="1"/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165" fontId="5" fillId="0" borderId="4" xfId="2" applyFont="1" applyBorder="1" applyAlignment="1" applyProtection="1">
      <alignment vertical="center" wrapText="1"/>
    </xf>
    <xf numFmtId="0" fontId="5" fillId="0" borderId="5" xfId="0" applyFont="1" applyBorder="1" applyAlignment="1">
      <alignment vertical="center" wrapText="1"/>
    </xf>
    <xf numFmtId="3" fontId="0" fillId="3" borderId="0" xfId="0" applyNumberFormat="1" applyFill="1"/>
    <xf numFmtId="0" fontId="1" fillId="3" borderId="0" xfId="0" applyFont="1" applyFill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 wrapText="1"/>
    </xf>
    <xf numFmtId="0" fontId="0" fillId="11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166" fontId="1" fillId="8" borderId="1" xfId="0" applyNumberFormat="1" applyFont="1" applyFill="1" applyBorder="1" applyAlignment="1">
      <alignment vertical="center"/>
    </xf>
    <xf numFmtId="0" fontId="0" fillId="13" borderId="1" xfId="0" applyFill="1" applyBorder="1" applyAlignment="1">
      <alignment horizontal="center" vertical="center"/>
    </xf>
    <xf numFmtId="166" fontId="0" fillId="7" borderId="1" xfId="0" applyNumberFormat="1" applyFill="1" applyBorder="1" applyAlignment="1">
      <alignment vertical="center"/>
    </xf>
    <xf numFmtId="166" fontId="2" fillId="7" borderId="1" xfId="0" applyNumberFormat="1" applyFont="1" applyFill="1" applyBorder="1" applyAlignment="1">
      <alignment vertical="center"/>
    </xf>
    <xf numFmtId="9" fontId="0" fillId="7" borderId="1" xfId="0" applyNumberFormat="1" applyFill="1" applyBorder="1" applyAlignment="1">
      <alignment vertical="center"/>
    </xf>
    <xf numFmtId="0" fontId="0" fillId="8" borderId="1" xfId="0" applyFill="1" applyBorder="1" applyAlignment="1">
      <alignment vertical="center" wrapText="1"/>
    </xf>
    <xf numFmtId="166" fontId="0" fillId="8" borderId="1" xfId="0" applyNumberFormat="1" applyFill="1" applyBorder="1" applyAlignment="1">
      <alignment vertical="center"/>
    </xf>
    <xf numFmtId="9" fontId="0" fillId="8" borderId="1" xfId="0" applyNumberFormat="1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8" borderId="1" xfId="0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166" fontId="0" fillId="7" borderId="1" xfId="0" applyNumberFormat="1" applyFill="1" applyBorder="1" applyAlignment="1">
      <alignment horizontal="right" vertical="center"/>
    </xf>
    <xf numFmtId="0" fontId="2" fillId="12" borderId="1" xfId="0" applyFont="1" applyFill="1" applyBorder="1" applyAlignment="1">
      <alignment horizontal="right" vertical="center" wrapText="1"/>
    </xf>
    <xf numFmtId="166" fontId="2" fillId="12" borderId="1" xfId="0" applyNumberFormat="1" applyFont="1" applyFill="1" applyBorder="1" applyAlignment="1">
      <alignment vertical="center"/>
    </xf>
    <xf numFmtId="9" fontId="0" fillId="12" borderId="1" xfId="0" applyNumberFormat="1" applyFill="1" applyBorder="1" applyAlignment="1">
      <alignment vertical="center"/>
    </xf>
    <xf numFmtId="0" fontId="0" fillId="6" borderId="1" xfId="0" applyFill="1" applyBorder="1" applyAlignment="1">
      <alignment horizontal="left" vertical="center" wrapText="1"/>
    </xf>
    <xf numFmtId="166" fontId="0" fillId="6" borderId="1" xfId="0" applyNumberFormat="1" applyFill="1" applyBorder="1" applyAlignment="1">
      <alignment vertical="center"/>
    </xf>
    <xf numFmtId="9" fontId="0" fillId="6" borderId="1" xfId="0" applyNumberForma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166" fontId="0" fillId="9" borderId="1" xfId="0" applyNumberFormat="1" applyFill="1" applyBorder="1" applyAlignment="1">
      <alignment vertical="center"/>
    </xf>
    <xf numFmtId="9" fontId="0" fillId="9" borderId="1" xfId="0" applyNumberFormat="1" applyFill="1" applyBorder="1" applyAlignment="1">
      <alignment vertical="center"/>
    </xf>
    <xf numFmtId="0" fontId="0" fillId="12" borderId="1" xfId="0" applyFill="1" applyBorder="1" applyAlignment="1">
      <alignment horizontal="right" vertical="center" wrapText="1"/>
    </xf>
    <xf numFmtId="0" fontId="0" fillId="12" borderId="1" xfId="0" applyFill="1" applyBorder="1" applyAlignment="1">
      <alignment horizontal="center" vertical="center"/>
    </xf>
    <xf numFmtId="166" fontId="0" fillId="12" borderId="1" xfId="0" applyNumberForma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9" fontId="1" fillId="9" borderId="1" xfId="0" applyNumberFormat="1" applyFont="1" applyFill="1" applyBorder="1" applyAlignment="1">
      <alignment vertical="center"/>
    </xf>
    <xf numFmtId="165" fontId="2" fillId="9" borderId="1" xfId="2" applyFont="1" applyFill="1" applyBorder="1" applyAlignment="1" applyProtection="1">
      <alignment vertical="center"/>
    </xf>
    <xf numFmtId="0" fontId="2" fillId="14" borderId="1" xfId="0" applyFont="1" applyFill="1" applyBorder="1" applyAlignment="1">
      <alignment horizontal="right" vertical="center" wrapText="1"/>
    </xf>
    <xf numFmtId="0" fontId="0" fillId="14" borderId="1" xfId="0" applyFill="1" applyBorder="1" applyAlignment="1">
      <alignment horizontal="center" vertical="center"/>
    </xf>
    <xf numFmtId="166" fontId="0" fillId="14" borderId="1" xfId="0" applyNumberFormat="1" applyFill="1" applyBorder="1" applyAlignment="1">
      <alignment vertical="center"/>
    </xf>
    <xf numFmtId="166" fontId="2" fillId="14" borderId="1" xfId="0" applyNumberFormat="1" applyFont="1" applyFill="1" applyBorder="1" applyAlignment="1">
      <alignment vertical="center"/>
    </xf>
    <xf numFmtId="9" fontId="0" fillId="14" borderId="1" xfId="0" applyNumberFormat="1" applyFill="1" applyBorder="1" applyAlignment="1">
      <alignment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166" fontId="12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166" fontId="12" fillId="15" borderId="1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168" fontId="6" fillId="0" borderId="0" xfId="0" applyNumberFormat="1" applyFont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17" borderId="1" xfId="0" applyFont="1" applyFill="1" applyBorder="1" applyAlignment="1">
      <alignment horizontal="left" vertical="center"/>
    </xf>
    <xf numFmtId="166" fontId="6" fillId="17" borderId="1" xfId="0" applyNumberFormat="1" applyFont="1" applyFill="1" applyBorder="1" applyAlignment="1">
      <alignment vertical="center"/>
    </xf>
    <xf numFmtId="0" fontId="6" fillId="17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8" fontId="6" fillId="0" borderId="1" xfId="0" applyNumberFormat="1" applyFont="1" applyBorder="1" applyAlignment="1">
      <alignment vertical="center"/>
    </xf>
    <xf numFmtId="0" fontId="5" fillId="18" borderId="1" xfId="0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left" vertical="center"/>
    </xf>
    <xf numFmtId="0" fontId="5" fillId="18" borderId="1" xfId="0" applyFont="1" applyFill="1" applyBorder="1" applyAlignment="1">
      <alignment vertical="center"/>
    </xf>
    <xf numFmtId="0" fontId="5" fillId="19" borderId="1" xfId="0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vertical="center"/>
    </xf>
    <xf numFmtId="168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6" fontId="6" fillId="19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8" fontId="5" fillId="0" borderId="1" xfId="1" applyNumberFormat="1" applyFont="1" applyBorder="1" applyAlignment="1" applyProtection="1">
      <alignment vertical="center"/>
    </xf>
    <xf numFmtId="168" fontId="1" fillId="0" borderId="1" xfId="1" applyNumberFormat="1" applyBorder="1" applyAlignment="1" applyProtection="1">
      <alignment vertical="center"/>
    </xf>
    <xf numFmtId="0" fontId="0" fillId="0" borderId="1" xfId="0" applyBorder="1" applyAlignment="1">
      <alignment vertical="center"/>
    </xf>
    <xf numFmtId="166" fontId="6" fillId="15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68" fontId="5" fillId="0" borderId="1" xfId="1" applyNumberFormat="1" applyFont="1" applyBorder="1" applyAlignment="1" applyProtection="1">
      <alignment horizontal="center" vertical="center"/>
    </xf>
    <xf numFmtId="165" fontId="5" fillId="0" borderId="1" xfId="2" applyFont="1" applyBorder="1" applyAlignment="1" applyProtection="1">
      <alignment horizontal="center" vertical="center"/>
    </xf>
    <xf numFmtId="166" fontId="5" fillId="18" borderId="1" xfId="0" applyNumberFormat="1" applyFont="1" applyFill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66" fontId="5" fillId="19" borderId="1" xfId="0" applyNumberFormat="1" applyFont="1" applyFill="1" applyBorder="1" applyAlignment="1">
      <alignment vertical="center"/>
    </xf>
    <xf numFmtId="166" fontId="6" fillId="18" borderId="1" xfId="0" applyNumberFormat="1" applyFont="1" applyFill="1" applyBorder="1" applyAlignment="1">
      <alignment vertical="center"/>
    </xf>
    <xf numFmtId="165" fontId="5" fillId="0" borderId="1" xfId="2" applyFont="1" applyBorder="1" applyAlignment="1" applyProtection="1">
      <alignment horizontal="right" vertical="center"/>
    </xf>
    <xf numFmtId="168" fontId="6" fillId="19" borderId="1" xfId="1" applyNumberFormat="1" applyFont="1" applyFill="1" applyBorder="1" applyAlignment="1" applyProtection="1">
      <alignment vertical="center"/>
    </xf>
    <xf numFmtId="3" fontId="5" fillId="0" borderId="1" xfId="0" applyNumberFormat="1" applyFont="1" applyBorder="1" applyAlignment="1">
      <alignment vertical="center"/>
    </xf>
    <xf numFmtId="0" fontId="5" fillId="20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left" vertical="center"/>
    </xf>
    <xf numFmtId="0" fontId="6" fillId="20" borderId="1" xfId="0" applyFont="1" applyFill="1" applyBorder="1" applyAlignment="1">
      <alignment vertical="center" wrapText="1"/>
    </xf>
    <xf numFmtId="166" fontId="6" fillId="20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horizontal="left" vertical="top"/>
    </xf>
    <xf numFmtId="0" fontId="19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1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right" vertical="center" wrapText="1"/>
    </xf>
    <xf numFmtId="166" fontId="0" fillId="10" borderId="1" xfId="0" applyNumberFormat="1" applyFill="1" applyBorder="1" applyAlignment="1">
      <alignment vertical="center"/>
    </xf>
    <xf numFmtId="166" fontId="2" fillId="10" borderId="1" xfId="0" applyNumberFormat="1" applyFont="1" applyFill="1" applyBorder="1" applyAlignment="1">
      <alignment vertical="center"/>
    </xf>
    <xf numFmtId="9" fontId="0" fillId="10" borderId="1" xfId="0" applyNumberForma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vertical="center"/>
    </xf>
    <xf numFmtId="3" fontId="1" fillId="9" borderId="1" xfId="0" applyNumberFormat="1" applyFont="1" applyFill="1" applyBorder="1" applyAlignment="1">
      <alignment vertical="center"/>
    </xf>
    <xf numFmtId="9" fontId="2" fillId="10" borderId="1" xfId="0" applyNumberFormat="1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right" vertical="center" wrapText="1"/>
    </xf>
    <xf numFmtId="166" fontId="0" fillId="11" borderId="1" xfId="0" applyNumberFormat="1" applyFill="1" applyBorder="1" applyAlignment="1">
      <alignment vertical="center"/>
    </xf>
    <xf numFmtId="166" fontId="2" fillId="11" borderId="1" xfId="0" applyNumberFormat="1" applyFont="1" applyFill="1" applyBorder="1" applyAlignment="1">
      <alignment vertical="center"/>
    </xf>
    <xf numFmtId="9" fontId="0" fillId="11" borderId="1" xfId="0" applyNumberFormat="1" applyFill="1" applyBorder="1" applyAlignment="1">
      <alignment vertical="center"/>
    </xf>
    <xf numFmtId="0" fontId="0" fillId="9" borderId="1" xfId="0" applyFill="1" applyBorder="1" applyAlignment="1">
      <alignment vertical="center" wrapText="1"/>
    </xf>
    <xf numFmtId="167" fontId="1" fillId="9" borderId="1" xfId="0" applyNumberFormat="1" applyFont="1" applyFill="1" applyBorder="1" applyAlignment="1">
      <alignment vertical="center"/>
    </xf>
    <xf numFmtId="3" fontId="0" fillId="8" borderId="1" xfId="0" applyNumberForma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13" borderId="1" xfId="0" applyFont="1" applyFill="1" applyBorder="1" applyAlignment="1">
      <alignment horizontal="right" vertical="center" wrapText="1"/>
    </xf>
    <xf numFmtId="166" fontId="0" fillId="13" borderId="1" xfId="0" applyNumberFormat="1" applyFill="1" applyBorder="1" applyAlignment="1">
      <alignment vertical="center"/>
    </xf>
    <xf numFmtId="166" fontId="2" fillId="13" borderId="1" xfId="0" applyNumberFormat="1" applyFont="1" applyFill="1" applyBorder="1" applyAlignment="1">
      <alignment vertical="center"/>
    </xf>
    <xf numFmtId="9" fontId="0" fillId="13" borderId="1" xfId="0" applyNumberFormat="1" applyFill="1" applyBorder="1" applyAlignment="1">
      <alignment vertical="center"/>
    </xf>
    <xf numFmtId="166" fontId="2" fillId="8" borderId="1" xfId="0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3" fontId="1" fillId="9" borderId="1" xfId="0" applyNumberFormat="1" applyFont="1" applyFill="1" applyBorder="1" applyAlignment="1">
      <alignment horizontal="right" vertical="center"/>
    </xf>
    <xf numFmtId="9" fontId="1" fillId="9" borderId="1" xfId="0" applyNumberFormat="1" applyFont="1" applyFill="1" applyBorder="1" applyAlignment="1">
      <alignment horizontal="right" vertical="center"/>
    </xf>
    <xf numFmtId="168" fontId="1" fillId="0" borderId="1" xfId="1" applyNumberFormat="1" applyBorder="1" applyAlignment="1">
      <alignment vertical="center"/>
    </xf>
    <xf numFmtId="166" fontId="0" fillId="8" borderId="1" xfId="0" applyNumberFormat="1" applyFill="1" applyBorder="1" applyAlignment="1">
      <alignment horizontal="left" vertical="center"/>
    </xf>
    <xf numFmtId="0" fontId="11" fillId="9" borderId="1" xfId="0" applyFont="1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9" fontId="0" fillId="0" borderId="0" xfId="0" applyNumberFormat="1" applyAlignment="1">
      <alignment vertical="center"/>
    </xf>
    <xf numFmtId="165" fontId="0" fillId="0" borderId="0" xfId="2" applyFont="1" applyBorder="1" applyAlignment="1" applyProtection="1">
      <alignment vertical="center"/>
    </xf>
    <xf numFmtId="166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21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center" vertical="center"/>
    </xf>
    <xf numFmtId="166" fontId="21" fillId="7" borderId="1" xfId="0" applyNumberFormat="1" applyFont="1" applyFill="1" applyBorder="1" applyAlignment="1">
      <alignment vertical="center"/>
    </xf>
    <xf numFmtId="9" fontId="21" fillId="7" borderId="1" xfId="0" applyNumberFormat="1" applyFont="1" applyFill="1" applyBorder="1" applyAlignment="1">
      <alignment vertical="center"/>
    </xf>
    <xf numFmtId="0" fontId="21" fillId="7" borderId="1" xfId="0" applyFont="1" applyFill="1" applyBorder="1" applyAlignment="1">
      <alignment vertical="center"/>
    </xf>
    <xf numFmtId="166" fontId="21" fillId="7" borderId="1" xfId="0" applyNumberFormat="1" applyFont="1" applyFill="1" applyBorder="1" applyAlignment="1">
      <alignment horizontal="right" vertical="center"/>
    </xf>
    <xf numFmtId="164" fontId="0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166" fontId="23" fillId="0" borderId="0" xfId="0" applyNumberFormat="1" applyFont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164" fontId="0" fillId="0" borderId="0" xfId="0" applyNumberFormat="1" applyAlignment="1">
      <alignment vertical="center"/>
    </xf>
    <xf numFmtId="166" fontId="0" fillId="23" borderId="1" xfId="0" applyNumberFormat="1" applyFill="1" applyBorder="1" applyAlignment="1">
      <alignment vertical="center"/>
    </xf>
    <xf numFmtId="0" fontId="0" fillId="24" borderId="1" xfId="0" applyFill="1" applyBorder="1" applyAlignment="1">
      <alignment vertical="center" wrapText="1"/>
    </xf>
    <xf numFmtId="0" fontId="0" fillId="24" borderId="1" xfId="0" applyFill="1" applyBorder="1" applyAlignment="1">
      <alignment vertical="center"/>
    </xf>
    <xf numFmtId="0" fontId="24" fillId="7" borderId="1" xfId="0" applyFont="1" applyFill="1" applyBorder="1" applyAlignment="1">
      <alignment horizontal="left" vertical="center" wrapText="1"/>
    </xf>
    <xf numFmtId="166" fontId="24" fillId="7" borderId="1" xfId="0" applyNumberFormat="1" applyFont="1" applyFill="1" applyBorder="1" applyAlignment="1">
      <alignment vertical="center"/>
    </xf>
    <xf numFmtId="166" fontId="24" fillId="7" borderId="1" xfId="0" applyNumberFormat="1" applyFont="1" applyFill="1" applyBorder="1" applyAlignment="1">
      <alignment horizontal="right" vertical="center"/>
    </xf>
    <xf numFmtId="9" fontId="24" fillId="7" borderId="1" xfId="0" applyNumberFormat="1" applyFont="1" applyFill="1" applyBorder="1" applyAlignment="1">
      <alignment vertical="center"/>
    </xf>
    <xf numFmtId="0" fontId="25" fillId="7" borderId="1" xfId="0" applyFont="1" applyFill="1" applyBorder="1" applyAlignment="1">
      <alignment horizontal="left" vertical="center" wrapText="1"/>
    </xf>
    <xf numFmtId="0" fontId="24" fillId="7" borderId="1" xfId="0" applyFont="1" applyFill="1" applyBorder="1" applyAlignment="1">
      <alignment horizontal="center" vertical="center"/>
    </xf>
    <xf numFmtId="0" fontId="20" fillId="24" borderId="1" xfId="0" applyFont="1" applyFill="1" applyBorder="1" applyAlignment="1">
      <alignment vertical="center" wrapText="1"/>
    </xf>
    <xf numFmtId="165" fontId="0" fillId="0" borderId="1" xfId="0" applyNumberFormat="1" applyBorder="1" applyAlignment="1">
      <alignment vertical="center"/>
    </xf>
    <xf numFmtId="164" fontId="0" fillId="0" borderId="1" xfId="4" applyFont="1" applyBorder="1" applyAlignment="1">
      <alignment vertical="center"/>
    </xf>
    <xf numFmtId="164" fontId="6" fillId="0" borderId="1" xfId="4" applyFont="1" applyBorder="1" applyAlignment="1">
      <alignment horizontal="center" vertical="center"/>
    </xf>
    <xf numFmtId="166" fontId="0" fillId="0" borderId="0" xfId="0" applyNumberFormat="1"/>
    <xf numFmtId="174" fontId="0" fillId="0" borderId="0" xfId="4" applyNumberFormat="1" applyFont="1" applyAlignment="1">
      <alignment vertical="center"/>
    </xf>
    <xf numFmtId="174" fontId="0" fillId="3" borderId="0" xfId="4" applyNumberFormat="1" applyFont="1" applyFill="1" applyAlignment="1">
      <alignment vertical="center"/>
    </xf>
    <xf numFmtId="0" fontId="0" fillId="25" borderId="0" xfId="0" applyFill="1" applyAlignment="1">
      <alignment horizontal="center" vertical="center"/>
    </xf>
    <xf numFmtId="174" fontId="0" fillId="26" borderId="0" xfId="4" applyNumberFormat="1" applyFont="1" applyFill="1" applyAlignment="1">
      <alignment vertical="center"/>
    </xf>
    <xf numFmtId="174" fontId="0" fillId="25" borderId="0" xfId="4" applyNumberFormat="1" applyFont="1" applyFill="1" applyAlignment="1">
      <alignment vertical="center"/>
    </xf>
    <xf numFmtId="0" fontId="0" fillId="25" borderId="0" xfId="0" applyFill="1" applyAlignment="1">
      <alignment vertical="center"/>
    </xf>
    <xf numFmtId="174" fontId="0" fillId="25" borderId="0" xfId="0" applyNumberFormat="1" applyFill="1" applyAlignment="1">
      <alignment vertical="center"/>
    </xf>
    <xf numFmtId="0" fontId="0" fillId="26" borderId="0" xfId="0" applyFill="1" applyAlignment="1">
      <alignment horizontal="center" vertical="center"/>
    </xf>
    <xf numFmtId="174" fontId="27" fillId="27" borderId="0" xfId="4" applyNumberFormat="1" applyFont="1" applyFill="1" applyAlignment="1">
      <alignment horizontal="center" vertical="center"/>
    </xf>
    <xf numFmtId="0" fontId="27" fillId="27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8" fillId="0" borderId="0" xfId="0" applyFont="1" applyAlignment="1">
      <alignment horizontal="left"/>
    </xf>
    <xf numFmtId="0" fontId="20" fillId="8" borderId="1" xfId="0" applyFont="1" applyFill="1" applyBorder="1" applyAlignment="1">
      <alignment vertical="center" wrapText="1"/>
    </xf>
    <xf numFmtId="0" fontId="20" fillId="8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165" fontId="6" fillId="0" borderId="3" xfId="2" applyFont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19" borderId="1" xfId="0" applyFont="1" applyFill="1" applyBorder="1" applyAlignment="1">
      <alignment horizontal="left" vertical="center" wrapText="1"/>
    </xf>
    <xf numFmtId="0" fontId="5" fillId="18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19" borderId="6" xfId="0" applyFont="1" applyFill="1" applyBorder="1" applyAlignment="1">
      <alignment horizontal="left" vertical="center" wrapText="1"/>
    </xf>
    <xf numFmtId="0" fontId="5" fillId="19" borderId="13" xfId="0" applyFont="1" applyFill="1" applyBorder="1" applyAlignment="1">
      <alignment horizontal="left" vertical="center" wrapText="1"/>
    </xf>
    <xf numFmtId="0" fontId="5" fillId="19" borderId="14" xfId="0" applyFont="1" applyFill="1" applyBorder="1" applyAlignment="1">
      <alignment horizontal="left" vertical="center" wrapText="1"/>
    </xf>
    <xf numFmtId="0" fontId="8" fillId="19" borderId="1" xfId="0" applyFont="1" applyFill="1" applyBorder="1" applyAlignment="1">
      <alignment horizontal="left" vertical="center" wrapText="1"/>
    </xf>
    <xf numFmtId="166" fontId="5" fillId="0" borderId="1" xfId="0" applyNumberFormat="1" applyFont="1" applyBorder="1" applyAlignment="1">
      <alignment horizontal="left" vertical="center" wrapText="1"/>
    </xf>
    <xf numFmtId="0" fontId="5" fillId="18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18" borderId="1" xfId="0" applyFont="1" applyFill="1" applyBorder="1" applyAlignment="1">
      <alignment horizontal="left" vertical="center" wrapText="1"/>
    </xf>
    <xf numFmtId="0" fontId="6" fillId="17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168" fontId="6" fillId="0" borderId="1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5" fillId="0" borderId="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21" borderId="3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left" vertical="center"/>
    </xf>
    <xf numFmtId="0" fontId="0" fillId="22" borderId="1" xfId="0" applyFill="1" applyBorder="1" applyAlignment="1">
      <alignment horizontal="center" vertical="center"/>
    </xf>
    <xf numFmtId="166" fontId="0" fillId="22" borderId="1" xfId="0" applyNumberFormat="1" applyFill="1" applyBorder="1" applyAlignment="1">
      <alignment vertical="center"/>
    </xf>
    <xf numFmtId="166" fontId="2" fillId="22" borderId="1" xfId="0" applyNumberFormat="1" applyFont="1" applyFill="1" applyBorder="1" applyAlignment="1">
      <alignment vertical="center"/>
    </xf>
    <xf numFmtId="9" fontId="0" fillId="22" borderId="1" xfId="0" applyNumberFormat="1" applyFill="1" applyBorder="1" applyAlignment="1">
      <alignment vertical="center"/>
    </xf>
    <xf numFmtId="0" fontId="29" fillId="22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left" vertical="center" wrapText="1"/>
    </xf>
    <xf numFmtId="0" fontId="20" fillId="9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5" fillId="0" borderId="10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10" xfId="0" applyFont="1" applyBorder="1" applyAlignment="1">
      <alignment vertical="center" wrapText="1"/>
    </xf>
    <xf numFmtId="0" fontId="30" fillId="0" borderId="3" xfId="0" applyFont="1" applyBorder="1" applyAlignment="1">
      <alignment horizontal="center" vertical="center" wrapText="1"/>
    </xf>
  </cellXfs>
  <cellStyles count="5">
    <cellStyle name="Comma" xfId="1" builtinId="3"/>
    <cellStyle name="Comma [0]" xfId="4" builtinId="6"/>
    <cellStyle name="Excel Built-in Comma [0] 1" xfId="2" xr:uid="{00000000-0005-0000-0000-000001000000}"/>
    <cellStyle name="Excel Built-in Comma [0] 2" xfId="3" xr:uid="{00000000-0005-0000-0000-000002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D8D8D8"/>
      <rgbColor rgb="FFBF0041"/>
      <rgbColor rgb="FF008080"/>
      <rgbColor rgb="FFB4C6E7"/>
      <rgbColor rgb="FF8EAADB"/>
      <rgbColor rgb="FF8FAADC"/>
      <rgbColor rgb="FF993366"/>
      <rgbColor rgb="FFFFF2CC"/>
      <rgbColor rgb="FFDEEBF7"/>
      <rgbColor rgb="FF660066"/>
      <rgbColor rgb="FFF7CAAC"/>
      <rgbColor rgb="FF2A6099"/>
      <rgbColor rgb="FFB4C7E7"/>
      <rgbColor rgb="FF000080"/>
      <rgbColor rgb="FFFF00FF"/>
      <rgbColor rgb="FFA9D18E"/>
      <rgbColor rgb="FF00FFFF"/>
      <rgbColor rgb="FF800080"/>
      <rgbColor rgb="FF800000"/>
      <rgbColor rgb="FF008080"/>
      <rgbColor rgb="FF0000FF"/>
      <rgbColor rgb="FF00B0F0"/>
      <rgbColor rgb="FFDAE3F3"/>
      <rgbColor rgb="FFC5E0B4"/>
      <rgbColor rgb="FFFFE699"/>
      <rgbColor rgb="FFA4C2F4"/>
      <rgbColor rgb="FFF4B183"/>
      <rgbColor rgb="FFAEABAB"/>
      <rgbColor rgb="FFF9CB9C"/>
      <rgbColor rgb="FF3366FF"/>
      <rgbColor rgb="FF9CC2E5"/>
      <rgbColor rgb="FF92D050"/>
      <rgbColor rgb="FFFFC000"/>
      <rgbColor rgb="FFF8CBAD"/>
      <rgbColor rgb="FFC55A11"/>
      <rgbColor rgb="FFD9D9D9"/>
      <rgbColor rgb="FFA5A5A5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..\D:\C:\C:\Users\USER-PC\Documents\ALERT%20FINANCE\ALERT\TFCA%20Konsorsium%20YABI_ALeRT\BUDGET\FINAL_LFA%20RAD%20BADAK%20SELATAN%20TFCA_YABI_ALERT%20Revisi%20Budget%20220521_Revised%200606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ical Framework Analysis"/>
      <sheetName val="Workplan"/>
      <sheetName val="Anggaran"/>
      <sheetName val="Cashflow TFCA"/>
      <sheetName val="Cashflow"/>
      <sheetName val="PMP"/>
      <sheetName val=" REVBudget Komp Publikasi, Pemb"/>
      <sheetName val="MATRIKS TARGET &amp; CAPAIAN"/>
      <sheetName val="WK Equipment to Build BOMA"/>
      <sheetName val="Field Personnel-Rescue"/>
      <sheetName val="WK Equipment to Build Pit Trap"/>
      <sheetName val="WK Equipment Monitoring BOMA"/>
      <sheetName val="Spesifikasi 1.7.3.2 USG"/>
    </sheetNames>
    <sheetDataSet>
      <sheetData sheetId="0">
        <row r="13">
          <cell r="A13">
            <v>1</v>
          </cell>
          <cell r="B13">
            <v>1</v>
          </cell>
          <cell r="C13">
            <v>1</v>
          </cell>
        </row>
        <row r="14">
          <cell r="A14">
            <v>1</v>
          </cell>
        </row>
        <row r="19">
          <cell r="A19">
            <v>1</v>
          </cell>
        </row>
        <row r="20">
          <cell r="A20">
            <v>1</v>
          </cell>
        </row>
        <row r="21">
          <cell r="A21">
            <v>1</v>
          </cell>
          <cell r="B21">
            <v>3</v>
          </cell>
        </row>
        <row r="22">
          <cell r="A2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9"/>
  <sheetViews>
    <sheetView topLeftCell="A22" zoomScale="70" zoomScaleNormal="70" workbookViewId="0">
      <selection activeCell="E18" sqref="E18"/>
    </sheetView>
  </sheetViews>
  <sheetFormatPr defaultColWidth="11.453125" defaultRowHeight="14.5"/>
  <cols>
    <col min="1" max="1" width="5.453125" style="1" customWidth="1"/>
    <col min="2" max="2" width="49.453125" style="2" customWidth="1"/>
    <col min="3" max="3" width="42.08984375" style="2" customWidth="1"/>
    <col min="4" max="4" width="37" style="2" customWidth="1"/>
    <col min="5" max="5" width="31.6328125" style="2" customWidth="1"/>
    <col min="6" max="6" width="47.453125" style="2" customWidth="1"/>
    <col min="7" max="7" width="35.6328125" style="2" customWidth="1"/>
    <col min="8" max="1024" width="11.453125" style="2"/>
  </cols>
  <sheetData>
    <row r="1" spans="1:8" ht="18.5">
      <c r="A1" s="230" t="s">
        <v>0</v>
      </c>
      <c r="B1" s="4"/>
      <c r="C1" s="4"/>
    </row>
    <row r="2" spans="1:8" ht="14.25" customHeight="1">
      <c r="A2" s="236" t="s">
        <v>1</v>
      </c>
      <c r="B2" s="236"/>
      <c r="C2" s="5"/>
    </row>
    <row r="3" spans="1:8" ht="14.25" customHeight="1">
      <c r="A3" s="236" t="s">
        <v>2</v>
      </c>
      <c r="B3" s="236"/>
      <c r="C3" s="6"/>
    </row>
    <row r="4" spans="1:8" ht="14.25" customHeight="1">
      <c r="A4" s="236" t="s">
        <v>3</v>
      </c>
      <c r="B4" s="236"/>
      <c r="C4" s="3"/>
    </row>
    <row r="5" spans="1:8">
      <c r="A5" s="239" t="s">
        <v>4</v>
      </c>
      <c r="B5" s="239"/>
      <c r="C5" s="3"/>
    </row>
    <row r="6" spans="1:8" ht="14.25" customHeight="1">
      <c r="A6" s="236" t="s">
        <v>5</v>
      </c>
      <c r="B6" s="236"/>
      <c r="C6" s="6"/>
    </row>
    <row r="7" spans="1:8" ht="14.25" customHeight="1">
      <c r="A7" s="236" t="s">
        <v>6</v>
      </c>
      <c r="B7" s="236"/>
      <c r="C7" s="3"/>
    </row>
    <row r="10" spans="1:8" s="5" customFormat="1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8"/>
    </row>
    <row r="11" spans="1:8" s="12" customFormat="1" ht="18" customHeight="1">
      <c r="A11" s="9"/>
      <c r="B11" s="237" t="s">
        <v>239</v>
      </c>
      <c r="C11" s="237"/>
      <c r="D11" s="237"/>
      <c r="E11" s="237"/>
      <c r="F11" s="237"/>
      <c r="G11" s="10"/>
      <c r="H11" s="11"/>
    </row>
    <row r="12" spans="1:8" s="12" customFormat="1">
      <c r="A12" s="9"/>
      <c r="B12" s="10"/>
      <c r="C12" s="10"/>
      <c r="D12" s="10"/>
      <c r="E12" s="10"/>
      <c r="F12" s="10"/>
      <c r="G12" s="10"/>
      <c r="H12" s="11"/>
    </row>
    <row r="13" spans="1:8" s="12" customFormat="1" ht="18" customHeight="1">
      <c r="A13" s="13"/>
      <c r="B13" s="238" t="s">
        <v>14</v>
      </c>
      <c r="C13" s="238"/>
      <c r="D13" s="238"/>
      <c r="E13" s="238"/>
      <c r="F13" s="238"/>
      <c r="G13" s="14"/>
      <c r="H13" s="11"/>
    </row>
    <row r="14" spans="1:8" s="12" customFormat="1" ht="58">
      <c r="A14" s="15">
        <v>1</v>
      </c>
      <c r="B14" s="16"/>
      <c r="C14" s="16" t="s">
        <v>234</v>
      </c>
      <c r="D14" s="16"/>
      <c r="E14" s="14"/>
      <c r="F14" s="16" t="s">
        <v>236</v>
      </c>
      <c r="G14" s="16" t="s">
        <v>237</v>
      </c>
      <c r="H14" s="11"/>
    </row>
    <row r="15" spans="1:8" s="12" customFormat="1" ht="58">
      <c r="A15" s="15">
        <v>2</v>
      </c>
      <c r="B15" s="16"/>
      <c r="C15" s="16" t="s">
        <v>235</v>
      </c>
      <c r="D15" s="16"/>
      <c r="E15" s="14"/>
      <c r="F15" s="16" t="s">
        <v>236</v>
      </c>
      <c r="G15" s="16" t="s">
        <v>237</v>
      </c>
      <c r="H15" s="11"/>
    </row>
    <row r="16" spans="1:8" s="12" customFormat="1" ht="58">
      <c r="A16" s="15">
        <v>3</v>
      </c>
      <c r="B16" s="16"/>
      <c r="C16" s="16" t="s">
        <v>238</v>
      </c>
      <c r="D16" s="16"/>
      <c r="E16" s="14"/>
      <c r="F16" s="16" t="s">
        <v>236</v>
      </c>
      <c r="G16" s="16"/>
      <c r="H16" s="11"/>
    </row>
    <row r="17" spans="1:8" s="12" customFormat="1" ht="18" customHeight="1">
      <c r="A17" s="17"/>
      <c r="B17" s="238" t="s">
        <v>15</v>
      </c>
      <c r="C17" s="238"/>
      <c r="D17" s="238" t="s">
        <v>16</v>
      </c>
      <c r="E17" s="238"/>
      <c r="F17" s="238"/>
      <c r="G17" s="14"/>
      <c r="H17" s="11"/>
    </row>
    <row r="18" spans="1:8" s="12" customFormat="1" ht="58">
      <c r="A18" s="15">
        <v>1.1000000000000001</v>
      </c>
      <c r="B18" s="16"/>
      <c r="C18" s="18"/>
      <c r="D18" s="16"/>
      <c r="E18" s="14"/>
      <c r="F18" s="16" t="s">
        <v>236</v>
      </c>
      <c r="G18" s="16"/>
      <c r="H18" s="11"/>
    </row>
    <row r="19" spans="1:8" s="12" customFormat="1" ht="58">
      <c r="A19" s="15">
        <v>1.2</v>
      </c>
      <c r="B19" s="16"/>
      <c r="C19" s="16"/>
      <c r="D19" s="16"/>
      <c r="E19" s="14"/>
      <c r="F19" s="16" t="s">
        <v>236</v>
      </c>
      <c r="G19" s="16"/>
      <c r="H19" s="11"/>
    </row>
    <row r="20" spans="1:8" s="12" customFormat="1" ht="58">
      <c r="A20" s="15">
        <v>1.3</v>
      </c>
      <c r="B20" s="16"/>
      <c r="C20" s="16"/>
      <c r="D20" s="16"/>
      <c r="E20" s="14"/>
      <c r="F20" s="16" t="s">
        <v>236</v>
      </c>
      <c r="G20" s="16"/>
      <c r="H20" s="11"/>
    </row>
    <row r="21" spans="1:8" s="12" customFormat="1" ht="58">
      <c r="A21" s="15">
        <v>2.1</v>
      </c>
      <c r="B21" s="16"/>
      <c r="C21" s="16"/>
      <c r="D21" s="16"/>
      <c r="E21" s="14"/>
      <c r="F21" s="16" t="s">
        <v>236</v>
      </c>
      <c r="G21" s="10"/>
      <c r="H21" s="11"/>
    </row>
    <row r="22" spans="1:8" s="12" customFormat="1" ht="58">
      <c r="A22" s="15">
        <v>2.2000000000000002</v>
      </c>
      <c r="B22" s="16"/>
      <c r="C22" s="16"/>
      <c r="D22" s="16"/>
      <c r="E22" s="14"/>
      <c r="F22" s="16" t="s">
        <v>236</v>
      </c>
      <c r="G22" s="16"/>
      <c r="H22" s="11"/>
    </row>
    <row r="23" spans="1:8" s="12" customFormat="1" ht="58">
      <c r="A23" s="15">
        <v>2.2999999999999998</v>
      </c>
      <c r="B23" s="19"/>
      <c r="C23" s="16"/>
      <c r="D23" s="16"/>
      <c r="E23" s="14"/>
      <c r="F23" s="16" t="s">
        <v>236</v>
      </c>
      <c r="G23" s="16"/>
      <c r="H23" s="11"/>
    </row>
    <row r="24" spans="1:8" s="12" customFormat="1" ht="58">
      <c r="A24" s="15">
        <v>2.4</v>
      </c>
      <c r="B24" s="19"/>
      <c r="C24" s="16"/>
      <c r="D24" s="16"/>
      <c r="E24" s="14"/>
      <c r="F24" s="16" t="s">
        <v>236</v>
      </c>
      <c r="G24" s="16"/>
      <c r="H24" s="11"/>
    </row>
    <row r="25" spans="1:8" s="12" customFormat="1" ht="58">
      <c r="A25" s="15">
        <v>3.1</v>
      </c>
      <c r="B25" s="19"/>
      <c r="C25" s="16"/>
      <c r="D25" s="16"/>
      <c r="E25" s="14"/>
      <c r="F25" s="16" t="s">
        <v>236</v>
      </c>
      <c r="G25" s="16"/>
      <c r="H25" s="11"/>
    </row>
    <row r="26" spans="1:8" s="12" customFormat="1" ht="18" customHeight="1">
      <c r="A26" s="17"/>
      <c r="B26" s="238" t="s">
        <v>17</v>
      </c>
      <c r="C26" s="238"/>
      <c r="D26" s="238"/>
      <c r="E26" s="238"/>
      <c r="F26" s="238"/>
      <c r="G26" s="14"/>
      <c r="H26" s="11"/>
    </row>
    <row r="27" spans="1:8" s="12" customFormat="1" ht="58">
      <c r="A27" s="15" t="s">
        <v>18</v>
      </c>
      <c r="B27" s="16"/>
      <c r="C27" s="16"/>
      <c r="D27" s="16"/>
      <c r="E27" s="16"/>
      <c r="F27" s="16" t="s">
        <v>236</v>
      </c>
      <c r="G27" s="16"/>
      <c r="H27" s="11"/>
    </row>
    <row r="28" spans="1:8" s="12" customFormat="1" ht="58">
      <c r="A28" s="15" t="s">
        <v>19</v>
      </c>
      <c r="B28" s="16"/>
      <c r="C28" s="16"/>
      <c r="D28" s="16"/>
      <c r="E28" s="16"/>
      <c r="F28" s="16" t="s">
        <v>236</v>
      </c>
      <c r="G28" s="16"/>
      <c r="H28" s="11"/>
    </row>
    <row r="29" spans="1:8" s="12" customFormat="1" ht="58">
      <c r="A29" s="15" t="s">
        <v>20</v>
      </c>
      <c r="B29" s="16"/>
      <c r="C29" s="16"/>
      <c r="D29" s="16"/>
      <c r="E29" s="16"/>
      <c r="F29" s="16" t="s">
        <v>236</v>
      </c>
      <c r="G29" s="10"/>
      <c r="H29" s="11"/>
    </row>
    <row r="30" spans="1:8" s="12" customFormat="1" ht="58">
      <c r="A30" s="15" t="s">
        <v>21</v>
      </c>
      <c r="B30" s="16"/>
      <c r="C30" s="16"/>
      <c r="D30" s="16"/>
      <c r="E30" s="16"/>
      <c r="F30" s="16" t="s">
        <v>236</v>
      </c>
      <c r="G30" s="16"/>
      <c r="H30" s="11"/>
    </row>
    <row r="31" spans="1:8" s="12" customFormat="1" ht="58">
      <c r="A31" s="15" t="s">
        <v>22</v>
      </c>
      <c r="B31" s="16"/>
      <c r="C31" s="16"/>
      <c r="D31" s="16"/>
      <c r="E31" s="16"/>
      <c r="F31" s="16" t="s">
        <v>236</v>
      </c>
      <c r="G31" s="16"/>
      <c r="H31" s="11"/>
    </row>
    <row r="32" spans="1:8" s="12" customFormat="1" ht="58">
      <c r="A32" s="15" t="s">
        <v>23</v>
      </c>
      <c r="B32" s="16"/>
      <c r="C32" s="16"/>
      <c r="D32" s="16"/>
      <c r="E32" s="16"/>
      <c r="F32" s="16" t="s">
        <v>236</v>
      </c>
      <c r="G32" s="16"/>
      <c r="H32" s="11"/>
    </row>
    <row r="33" spans="1:8" s="12" customFormat="1" ht="58">
      <c r="A33" s="15" t="s">
        <v>24</v>
      </c>
      <c r="B33" s="16"/>
      <c r="C33" s="16"/>
      <c r="D33" s="16"/>
      <c r="E33" s="16"/>
      <c r="F33" s="16" t="s">
        <v>236</v>
      </c>
      <c r="G33" s="10"/>
      <c r="H33" s="11"/>
    </row>
    <row r="34" spans="1:8" s="12" customFormat="1" ht="58">
      <c r="A34" s="15" t="s">
        <v>25</v>
      </c>
      <c r="B34" s="10"/>
      <c r="C34" s="16"/>
      <c r="D34" s="16"/>
      <c r="E34" s="16"/>
      <c r="F34" s="16" t="s">
        <v>236</v>
      </c>
      <c r="G34" s="10"/>
      <c r="H34" s="11"/>
    </row>
    <row r="35" spans="1:8" s="12" customFormat="1" ht="58">
      <c r="A35" s="15" t="s">
        <v>26</v>
      </c>
      <c r="B35" s="16"/>
      <c r="C35" s="16"/>
      <c r="D35" s="16"/>
      <c r="E35" s="16"/>
      <c r="F35" s="16" t="s">
        <v>236</v>
      </c>
      <c r="G35" s="16"/>
      <c r="H35" s="11"/>
    </row>
    <row r="36" spans="1:8" s="12" customFormat="1" ht="58">
      <c r="A36" s="15" t="s">
        <v>27</v>
      </c>
      <c r="B36" s="16"/>
      <c r="C36" s="16"/>
      <c r="D36" s="16"/>
      <c r="E36" s="16"/>
      <c r="F36" s="16" t="s">
        <v>236</v>
      </c>
      <c r="G36" s="16"/>
      <c r="H36" s="11"/>
    </row>
    <row r="37" spans="1:8" s="12" customFormat="1" ht="58">
      <c r="A37" s="15" t="s">
        <v>28</v>
      </c>
      <c r="B37" s="16"/>
      <c r="C37" s="16"/>
      <c r="D37" s="16"/>
      <c r="E37" s="16"/>
      <c r="F37" s="16" t="s">
        <v>236</v>
      </c>
      <c r="G37" s="16"/>
      <c r="H37" s="11"/>
    </row>
    <row r="38" spans="1:8" s="12" customFormat="1" ht="58">
      <c r="A38" s="15" t="s">
        <v>29</v>
      </c>
      <c r="B38" s="16"/>
      <c r="C38" s="16"/>
      <c r="D38" s="16"/>
      <c r="E38" s="16"/>
      <c r="F38" s="16" t="s">
        <v>236</v>
      </c>
      <c r="G38" s="16"/>
      <c r="H38" s="11"/>
    </row>
    <row r="39" spans="1:8" s="12" customFormat="1">
      <c r="A39" s="15"/>
      <c r="B39" s="10"/>
      <c r="C39" s="10"/>
      <c r="D39" s="10"/>
      <c r="E39" s="10"/>
      <c r="F39" s="10"/>
      <c r="G39" s="10"/>
      <c r="H39" s="11"/>
    </row>
  </sheetData>
  <mergeCells count="10">
    <mergeCell ref="A2:B2"/>
    <mergeCell ref="A3:B3"/>
    <mergeCell ref="A4:B4"/>
    <mergeCell ref="A5:B5"/>
    <mergeCell ref="A6:B6"/>
    <mergeCell ref="A7:B7"/>
    <mergeCell ref="B11:F11"/>
    <mergeCell ref="B13:F13"/>
    <mergeCell ref="B17:F17"/>
    <mergeCell ref="B26:F2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E17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D9" sqref="AD9"/>
    </sheetView>
  </sheetViews>
  <sheetFormatPr defaultColWidth="11.453125" defaultRowHeight="14.5"/>
  <cols>
    <col min="1" max="1" width="1.90625" customWidth="1"/>
    <col min="2" max="2" width="21" style="232" customWidth="1"/>
    <col min="3" max="3" width="49.453125" customWidth="1"/>
    <col min="4" max="4" width="33.08984375" customWidth="1"/>
    <col min="5" max="28" width="4.6328125" customWidth="1"/>
    <col min="29" max="29" width="17.81640625" style="20" customWidth="1"/>
    <col min="30" max="30" width="13.453125" customWidth="1"/>
    <col min="31" max="31" width="24.6328125" customWidth="1"/>
  </cols>
  <sheetData>
    <row r="2" spans="2:31" ht="15" thickBot="1">
      <c r="B2" s="233" t="s">
        <v>30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2"/>
    </row>
    <row r="3" spans="2:31" ht="15" customHeight="1" thickBot="1">
      <c r="B3" s="242" t="s">
        <v>31</v>
      </c>
      <c r="C3" s="242" t="s">
        <v>32</v>
      </c>
      <c r="D3" s="242" t="s">
        <v>33</v>
      </c>
      <c r="E3" s="242" t="s">
        <v>240</v>
      </c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 t="s">
        <v>241</v>
      </c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1" t="s">
        <v>35</v>
      </c>
    </row>
    <row r="4" spans="2:31" ht="15" thickBot="1"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1"/>
    </row>
    <row r="5" spans="2:31" ht="15" thickBot="1">
      <c r="B5" s="242"/>
      <c r="C5" s="242"/>
      <c r="D5" s="242"/>
      <c r="E5" s="24">
        <v>1</v>
      </c>
      <c r="F5" s="24">
        <v>2</v>
      </c>
      <c r="G5" s="24">
        <v>3</v>
      </c>
      <c r="H5" s="24">
        <v>4</v>
      </c>
      <c r="I5" s="24">
        <v>5</v>
      </c>
      <c r="J5" s="24">
        <v>6</v>
      </c>
      <c r="K5" s="24">
        <v>7</v>
      </c>
      <c r="L5" s="24">
        <v>8</v>
      </c>
      <c r="M5" s="24">
        <v>9</v>
      </c>
      <c r="N5" s="24">
        <v>10</v>
      </c>
      <c r="O5" s="24">
        <v>11</v>
      </c>
      <c r="P5" s="24">
        <v>12</v>
      </c>
      <c r="Q5" s="24">
        <v>1</v>
      </c>
      <c r="R5" s="24">
        <v>2</v>
      </c>
      <c r="S5" s="24">
        <v>3</v>
      </c>
      <c r="T5" s="24">
        <v>4</v>
      </c>
      <c r="U5" s="24">
        <v>5</v>
      </c>
      <c r="V5" s="24">
        <v>6</v>
      </c>
      <c r="W5" s="24">
        <v>7</v>
      </c>
      <c r="X5" s="24">
        <v>8</v>
      </c>
      <c r="Y5" s="24">
        <v>9</v>
      </c>
      <c r="Z5" s="24">
        <v>10</v>
      </c>
      <c r="AA5" s="24">
        <v>11</v>
      </c>
      <c r="AB5" s="24">
        <v>12</v>
      </c>
      <c r="AC5" s="241"/>
    </row>
    <row r="6" spans="2:31" ht="15" thickBot="1">
      <c r="B6" s="243">
        <f>'Logical Framework'!B14</f>
        <v>0</v>
      </c>
      <c r="C6" s="240">
        <f>'Logical Framework'!B18</f>
        <v>0</v>
      </c>
      <c r="D6" s="24">
        <f>'Logical Framework'!B27</f>
        <v>0</v>
      </c>
      <c r="E6" s="25"/>
      <c r="F6" s="25"/>
      <c r="G6" s="25"/>
      <c r="H6" s="25"/>
      <c r="I6" s="25"/>
      <c r="J6" s="25"/>
      <c r="K6" s="231"/>
      <c r="L6" s="231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7">
        <f>'Logical Framework'!E27</f>
        <v>0</v>
      </c>
    </row>
    <row r="7" spans="2:31" ht="15" thickBot="1">
      <c r="B7" s="244"/>
      <c r="C7" s="240"/>
      <c r="D7" s="24">
        <f>'Logical Framework'!B28</f>
        <v>0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7">
        <f>'Logical Framework'!E28</f>
        <v>0</v>
      </c>
    </row>
    <row r="8" spans="2:31" ht="15" thickBot="1">
      <c r="B8" s="244"/>
      <c r="C8" s="240"/>
      <c r="D8" s="24">
        <f>'Logical Framework'!B29</f>
        <v>0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7">
        <f>'Logical Framework'!E29</f>
        <v>0</v>
      </c>
    </row>
    <row r="9" spans="2:31" ht="15" thickBot="1">
      <c r="B9" s="244"/>
      <c r="C9" s="240">
        <f>'Logical Framework'!B19</f>
        <v>0</v>
      </c>
      <c r="D9" s="24">
        <f>'Logical Framework'!B30</f>
        <v>0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7">
        <f>'Logical Framework'!E30</f>
        <v>0</v>
      </c>
    </row>
    <row r="10" spans="2:31" ht="15" thickBot="1">
      <c r="B10" s="244"/>
      <c r="C10" s="240"/>
      <c r="D10" s="24">
        <f>'Logical Framework'!B31</f>
        <v>0</v>
      </c>
      <c r="E10" s="25"/>
      <c r="F10" s="25"/>
      <c r="G10" s="26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7">
        <f>'Logical Framework'!E31</f>
        <v>0</v>
      </c>
    </row>
    <row r="11" spans="2:31" ht="15" thickBot="1">
      <c r="B11" s="245"/>
      <c r="C11" s="24">
        <f>'Logical Framework'!B20</f>
        <v>0</v>
      </c>
      <c r="D11" s="24">
        <f>'Logical Framework'!B32</f>
        <v>0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7">
        <f>'Logical Framework'!E32</f>
        <v>0</v>
      </c>
    </row>
    <row r="12" spans="2:31" ht="15" thickBot="1">
      <c r="B12" s="243">
        <f>'Logical Framework'!B15</f>
        <v>0</v>
      </c>
      <c r="C12" s="240">
        <f>'Logical Framework'!B21</f>
        <v>0</v>
      </c>
      <c r="D12" s="24">
        <f>'Logical Framework'!B33</f>
        <v>0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7">
        <f>'Logical Framework'!E33</f>
        <v>0</v>
      </c>
    </row>
    <row r="13" spans="2:31" ht="15" thickBot="1">
      <c r="B13" s="244"/>
      <c r="C13" s="240"/>
      <c r="D13" s="24">
        <f>'Logical Framework'!B34</f>
        <v>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7">
        <f>'Logical Framework'!E34</f>
        <v>0</v>
      </c>
    </row>
    <row r="14" spans="2:31" ht="15" thickBot="1">
      <c r="B14" s="244"/>
      <c r="C14" s="24">
        <f>'Logical Framework'!B22</f>
        <v>0</v>
      </c>
      <c r="D14" s="24">
        <f>'Logical Framework'!B35</f>
        <v>0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7">
        <f>'Logical Framework'!E35</f>
        <v>0</v>
      </c>
      <c r="AD14" s="29"/>
      <c r="AE14" s="2"/>
    </row>
    <row r="15" spans="2:31" ht="15" thickBot="1">
      <c r="B15" s="244"/>
      <c r="C15" s="24">
        <f>'Logical Framework'!B23</f>
        <v>0</v>
      </c>
      <c r="D15" s="24">
        <f>'Logical Framework'!B36</f>
        <v>0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7">
        <f>'Logical Framework'!E36</f>
        <v>0</v>
      </c>
      <c r="AD15" s="30"/>
      <c r="AE15" s="2"/>
    </row>
    <row r="16" spans="2:31" ht="15" thickBot="1">
      <c r="B16" s="245"/>
      <c r="C16" s="24">
        <f>'Logical Framework'!B24</f>
        <v>0</v>
      </c>
      <c r="D16" s="24">
        <f>'Logical Framework'!B37</f>
        <v>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7">
        <f>'Logical Framework'!E37</f>
        <v>0</v>
      </c>
      <c r="AD16" s="29"/>
      <c r="AE16" s="2"/>
    </row>
    <row r="17" spans="2:29" ht="15" thickBot="1">
      <c r="B17" s="229">
        <f>'Logical Framework'!B16</f>
        <v>0</v>
      </c>
      <c r="C17" s="24">
        <f>'Logical Framework'!B25</f>
        <v>0</v>
      </c>
      <c r="D17" s="24">
        <f>'Logical Framework'!B38</f>
        <v>0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7">
        <f>'Logical Framework'!E38</f>
        <v>0</v>
      </c>
    </row>
  </sheetData>
  <mergeCells count="11">
    <mergeCell ref="C12:C13"/>
    <mergeCell ref="AC3:AC5"/>
    <mergeCell ref="C6:C8"/>
    <mergeCell ref="C9:C10"/>
    <mergeCell ref="B3:B5"/>
    <mergeCell ref="C3:C5"/>
    <mergeCell ref="D3:D5"/>
    <mergeCell ref="E3:P4"/>
    <mergeCell ref="Q3:AB4"/>
    <mergeCell ref="B6:B11"/>
    <mergeCell ref="B12:B1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15"/>
  <sheetViews>
    <sheetView zoomScale="69" zoomScaleNormal="69" workbookViewId="0">
      <pane xSplit="2" ySplit="5" topLeftCell="C102" activePane="bottomRight" state="frozen"/>
      <selection pane="topRight" activeCell="D1" sqref="D1"/>
      <selection pane="bottomLeft" activeCell="A161" sqref="A161"/>
      <selection pane="bottomRight" activeCell="C110" sqref="C110"/>
    </sheetView>
  </sheetViews>
  <sheetFormatPr defaultColWidth="14.453125" defaultRowHeight="14.5"/>
  <cols>
    <col min="1" max="1" width="9" style="148" customWidth="1"/>
    <col min="2" max="2" width="51.453125" style="148" customWidth="1"/>
    <col min="3" max="3" width="46.36328125" style="148" customWidth="1"/>
    <col min="4" max="4" width="9.81640625" style="148" customWidth="1"/>
    <col min="5" max="5" width="9.453125" style="148" customWidth="1"/>
    <col min="6" max="6" width="11" style="148" customWidth="1"/>
    <col min="7" max="7" width="16.81640625" style="148" customWidth="1"/>
    <col min="8" max="8" width="17" style="148" customWidth="1"/>
    <col min="9" max="9" width="11.453125" style="148" customWidth="1"/>
    <col min="10" max="10" width="17.453125" style="148" customWidth="1"/>
    <col min="11" max="11" width="15.453125" style="148" customWidth="1"/>
    <col min="12" max="12" width="40.81640625" style="148" customWidth="1"/>
    <col min="13" max="13" width="14.453125" style="148"/>
    <col min="14" max="16" width="14.453125" style="219"/>
    <col min="17" max="19" width="16.26953125" style="148" bestFit="1" customWidth="1"/>
    <col min="20" max="16384" width="14.453125" style="148"/>
  </cols>
  <sheetData>
    <row r="1" spans="1:19">
      <c r="A1" s="146"/>
      <c r="B1" s="147"/>
      <c r="C1" s="147"/>
      <c r="N1" s="226" t="s">
        <v>229</v>
      </c>
      <c r="O1" s="226" t="s">
        <v>231</v>
      </c>
      <c r="P1" s="226" t="s">
        <v>232</v>
      </c>
      <c r="Q1" s="221" t="s">
        <v>229</v>
      </c>
      <c r="R1" s="221" t="s">
        <v>231</v>
      </c>
      <c r="S1" s="221" t="s">
        <v>232</v>
      </c>
    </row>
    <row r="2" spans="1:19" ht="29">
      <c r="A2" s="31" t="s">
        <v>36</v>
      </c>
      <c r="B2" s="31" t="s">
        <v>37</v>
      </c>
      <c r="C2" s="31" t="s">
        <v>38</v>
      </c>
      <c r="D2" s="31" t="s">
        <v>39</v>
      </c>
      <c r="E2" s="31" t="s">
        <v>40</v>
      </c>
      <c r="F2" s="31" t="s">
        <v>41</v>
      </c>
      <c r="G2" s="31" t="s">
        <v>42</v>
      </c>
      <c r="H2" s="31" t="s">
        <v>43</v>
      </c>
      <c r="I2" s="31" t="s">
        <v>44</v>
      </c>
      <c r="J2" s="31" t="s">
        <v>45</v>
      </c>
      <c r="K2" s="31" t="s">
        <v>46</v>
      </c>
      <c r="L2" s="31" t="s">
        <v>215</v>
      </c>
      <c r="M2" s="199">
        <v>14500</v>
      </c>
      <c r="N2" s="222">
        <f>SUM(N7:N150)</f>
        <v>0</v>
      </c>
      <c r="O2" s="222">
        <f>SUM(O7:O150)</f>
        <v>0</v>
      </c>
      <c r="P2" s="222">
        <f>SUM(P7:P150)</f>
        <v>0</v>
      </c>
      <c r="Q2" s="223">
        <f>SUM(Q7:Q150)</f>
        <v>0</v>
      </c>
      <c r="R2" s="223">
        <f>SUM(R7:R150)</f>
        <v>0</v>
      </c>
      <c r="S2" s="223">
        <f>SUM(S7:S150)</f>
        <v>0</v>
      </c>
    </row>
    <row r="3" spans="1:19">
      <c r="A3" s="149" t="s">
        <v>47</v>
      </c>
      <c r="B3" s="149" t="s">
        <v>48</v>
      </c>
      <c r="C3" s="149"/>
      <c r="D3" s="149" t="s">
        <v>49</v>
      </c>
      <c r="E3" s="149" t="s">
        <v>50</v>
      </c>
      <c r="F3" s="149" t="s">
        <v>51</v>
      </c>
      <c r="G3" s="149" t="s">
        <v>52</v>
      </c>
      <c r="H3" s="149" t="s">
        <v>53</v>
      </c>
      <c r="I3" s="149" t="s">
        <v>54</v>
      </c>
      <c r="J3" s="149" t="s">
        <v>55</v>
      </c>
      <c r="K3" s="149" t="s">
        <v>56</v>
      </c>
      <c r="L3" s="115"/>
      <c r="N3" s="227" t="s">
        <v>230</v>
      </c>
      <c r="O3" s="222">
        <f>SUM(N2:P2)</f>
        <v>0</v>
      </c>
      <c r="P3" s="222"/>
      <c r="Q3" s="228" t="s">
        <v>233</v>
      </c>
      <c r="R3" s="225">
        <f>SUM(Q2:S2)</f>
        <v>0</v>
      </c>
      <c r="S3" s="224"/>
    </row>
    <row r="4" spans="1:19">
      <c r="A4" s="246">
        <f>'Logical Framework'!B14</f>
        <v>0</v>
      </c>
      <c r="B4" s="246"/>
      <c r="C4" s="32"/>
      <c r="D4" s="150"/>
      <c r="E4" s="150"/>
      <c r="F4" s="150"/>
      <c r="G4" s="65"/>
      <c r="H4" s="65"/>
      <c r="I4" s="150"/>
      <c r="J4" s="150"/>
      <c r="K4" s="150"/>
      <c r="L4" s="115"/>
    </row>
    <row r="5" spans="1:19">
      <c r="A5" s="247">
        <f>'Logical Framework'!B18</f>
        <v>0</v>
      </c>
      <c r="B5" s="247"/>
      <c r="C5" s="33"/>
      <c r="D5" s="151"/>
      <c r="E5" s="151"/>
      <c r="F5" s="151"/>
      <c r="G5" s="48"/>
      <c r="H5" s="48"/>
      <c r="I5" s="151"/>
      <c r="J5" s="151"/>
      <c r="K5" s="151"/>
      <c r="L5" s="115"/>
    </row>
    <row r="6" spans="1:19">
      <c r="A6" s="36" t="s">
        <v>57</v>
      </c>
      <c r="B6" s="56">
        <f>'Logical Framework'!B27</f>
        <v>0</v>
      </c>
      <c r="C6" s="37"/>
      <c r="D6" s="152"/>
      <c r="E6" s="152"/>
      <c r="F6" s="152"/>
      <c r="G6" s="52"/>
      <c r="H6" s="52"/>
      <c r="I6" s="152"/>
      <c r="J6" s="152"/>
      <c r="K6" s="54"/>
      <c r="L6" s="115"/>
    </row>
    <row r="7" spans="1:19">
      <c r="A7" s="34" t="s">
        <v>58</v>
      </c>
      <c r="B7" s="153"/>
      <c r="C7" s="234" t="s">
        <v>242</v>
      </c>
      <c r="D7" s="34"/>
      <c r="E7" s="34"/>
      <c r="F7" s="34"/>
      <c r="G7" s="52"/>
      <c r="H7" s="52">
        <f t="shared" ref="H7:H12" si="0">D7*E7*F7*G7</f>
        <v>0</v>
      </c>
      <c r="I7" s="53">
        <v>1</v>
      </c>
      <c r="J7" s="52">
        <f t="shared" ref="J7:J12" si="1">H7</f>
        <v>0</v>
      </c>
      <c r="K7" s="54"/>
      <c r="L7" s="115"/>
      <c r="M7" s="179">
        <f>J7/$M$2</f>
        <v>0</v>
      </c>
    </row>
    <row r="8" spans="1:19">
      <c r="A8" s="34" t="s">
        <v>59</v>
      </c>
      <c r="B8" s="51"/>
      <c r="C8" s="234" t="s">
        <v>242</v>
      </c>
      <c r="D8" s="34"/>
      <c r="E8" s="34"/>
      <c r="F8" s="34"/>
      <c r="G8" s="52"/>
      <c r="H8" s="52">
        <f t="shared" si="0"/>
        <v>0</v>
      </c>
      <c r="I8" s="53">
        <v>1</v>
      </c>
      <c r="J8" s="52">
        <f t="shared" si="1"/>
        <v>0</v>
      </c>
      <c r="K8" s="54"/>
      <c r="L8" s="115"/>
      <c r="M8" s="179">
        <f t="shared" ref="M8:M71" si="2">J8/$M$2</f>
        <v>0</v>
      </c>
    </row>
    <row r="9" spans="1:19">
      <c r="A9" s="34" t="s">
        <v>60</v>
      </c>
      <c r="B9" s="153"/>
      <c r="C9" s="234" t="s">
        <v>242</v>
      </c>
      <c r="D9" s="34"/>
      <c r="E9" s="34"/>
      <c r="F9" s="34"/>
      <c r="G9" s="52"/>
      <c r="H9" s="52">
        <f t="shared" si="0"/>
        <v>0</v>
      </c>
      <c r="I9" s="53">
        <v>1</v>
      </c>
      <c r="J9" s="52">
        <f t="shared" si="1"/>
        <v>0</v>
      </c>
      <c r="K9" s="54"/>
      <c r="L9" s="115"/>
      <c r="M9" s="179">
        <f t="shared" si="2"/>
        <v>0</v>
      </c>
    </row>
    <row r="10" spans="1:19">
      <c r="A10" s="34" t="s">
        <v>61</v>
      </c>
      <c r="B10" s="153"/>
      <c r="C10" s="234" t="s">
        <v>242</v>
      </c>
      <c r="D10" s="34"/>
      <c r="E10" s="34"/>
      <c r="F10" s="34"/>
      <c r="G10" s="52"/>
      <c r="H10" s="52">
        <f t="shared" si="0"/>
        <v>0</v>
      </c>
      <c r="I10" s="53">
        <v>1</v>
      </c>
      <c r="J10" s="52">
        <f t="shared" si="1"/>
        <v>0</v>
      </c>
      <c r="K10" s="54"/>
      <c r="L10" s="115"/>
      <c r="M10" s="179">
        <f t="shared" si="2"/>
        <v>0</v>
      </c>
    </row>
    <row r="11" spans="1:19">
      <c r="A11" s="34" t="s">
        <v>62</v>
      </c>
      <c r="B11" s="153"/>
      <c r="C11" s="234" t="s">
        <v>242</v>
      </c>
      <c r="D11" s="34"/>
      <c r="E11" s="34"/>
      <c r="F11" s="34"/>
      <c r="G11" s="52"/>
      <c r="H11" s="52">
        <f t="shared" si="0"/>
        <v>0</v>
      </c>
      <c r="I11" s="53">
        <v>1</v>
      </c>
      <c r="J11" s="52">
        <f t="shared" si="1"/>
        <v>0</v>
      </c>
      <c r="K11" s="54"/>
      <c r="L11" s="115"/>
      <c r="M11" s="179">
        <f t="shared" si="2"/>
        <v>0</v>
      </c>
    </row>
    <row r="12" spans="1:19">
      <c r="A12" s="34" t="s">
        <v>63</v>
      </c>
      <c r="B12" s="153"/>
      <c r="C12" s="234" t="s">
        <v>242</v>
      </c>
      <c r="D12" s="34"/>
      <c r="E12" s="34"/>
      <c r="F12" s="34"/>
      <c r="G12" s="52"/>
      <c r="H12" s="52">
        <f t="shared" si="0"/>
        <v>0</v>
      </c>
      <c r="I12" s="53">
        <v>1</v>
      </c>
      <c r="J12" s="52">
        <f t="shared" si="1"/>
        <v>0</v>
      </c>
      <c r="K12" s="54"/>
      <c r="L12" s="115"/>
      <c r="M12" s="179">
        <f t="shared" si="2"/>
        <v>0</v>
      </c>
    </row>
    <row r="13" spans="1:19">
      <c r="A13" s="35"/>
      <c r="B13" s="154" t="s">
        <v>64</v>
      </c>
      <c r="C13" s="154"/>
      <c r="D13" s="35"/>
      <c r="E13" s="35"/>
      <c r="F13" s="35"/>
      <c r="G13" s="155"/>
      <c r="H13" s="156">
        <f>SUM(H7:H12)</f>
        <v>0</v>
      </c>
      <c r="I13" s="157"/>
      <c r="J13" s="156">
        <f>SUM(J7:J12)</f>
        <v>0</v>
      </c>
      <c r="K13" s="156">
        <f>SUM(K7:K12)</f>
        <v>0</v>
      </c>
      <c r="L13" s="115"/>
      <c r="M13" s="179">
        <f t="shared" si="2"/>
        <v>0</v>
      </c>
    </row>
    <row r="14" spans="1:19">
      <c r="A14" s="36" t="s">
        <v>65</v>
      </c>
      <c r="B14" s="56">
        <f>'Logical Framework'!B28</f>
        <v>0</v>
      </c>
      <c r="C14" s="37"/>
      <c r="D14" s="34"/>
      <c r="E14" s="34"/>
      <c r="F14" s="34"/>
      <c r="G14" s="52"/>
      <c r="H14" s="52"/>
      <c r="I14" s="53"/>
      <c r="J14" s="152"/>
      <c r="K14" s="54"/>
      <c r="L14" s="115"/>
      <c r="M14" s="179">
        <f t="shared" si="2"/>
        <v>0</v>
      </c>
    </row>
    <row r="15" spans="1:19">
      <c r="A15" s="158" t="s">
        <v>66</v>
      </c>
      <c r="B15" s="159"/>
      <c r="C15" s="234" t="s">
        <v>242</v>
      </c>
      <c r="D15" s="34"/>
      <c r="E15" s="34"/>
      <c r="F15" s="34"/>
      <c r="G15" s="52"/>
      <c r="H15" s="52"/>
      <c r="I15" s="53"/>
      <c r="J15" s="52"/>
      <c r="K15" s="54"/>
      <c r="L15" s="115"/>
      <c r="M15" s="179">
        <f t="shared" si="2"/>
        <v>0</v>
      </c>
    </row>
    <row r="16" spans="1:19">
      <c r="A16" s="158" t="s">
        <v>243</v>
      </c>
      <c r="B16" s="160"/>
      <c r="C16" s="234" t="s">
        <v>242</v>
      </c>
      <c r="D16" s="73"/>
      <c r="E16" s="73"/>
      <c r="F16" s="73"/>
      <c r="G16" s="162"/>
      <c r="H16" s="52">
        <f>D16*E16*F16*G16</f>
        <v>0</v>
      </c>
      <c r="I16" s="75">
        <v>1</v>
      </c>
      <c r="J16" s="162">
        <f>H16</f>
        <v>0</v>
      </c>
      <c r="K16" s="161"/>
      <c r="L16" s="115"/>
      <c r="M16" s="179">
        <f t="shared" si="2"/>
        <v>0</v>
      </c>
    </row>
    <row r="17" spans="1:13">
      <c r="A17" s="158" t="s">
        <v>244</v>
      </c>
      <c r="B17" s="160"/>
      <c r="C17" s="234" t="s">
        <v>242</v>
      </c>
      <c r="D17" s="73"/>
      <c r="E17" s="73"/>
      <c r="F17" s="73"/>
      <c r="G17" s="162"/>
      <c r="H17" s="52">
        <f>D17*E17*F17*G17</f>
        <v>0</v>
      </c>
      <c r="I17" s="75">
        <v>1</v>
      </c>
      <c r="J17" s="162">
        <f>H17</f>
        <v>0</v>
      </c>
      <c r="K17" s="161"/>
      <c r="L17" s="115"/>
      <c r="M17" s="179">
        <f t="shared" si="2"/>
        <v>0</v>
      </c>
    </row>
    <row r="18" spans="1:13">
      <c r="A18" s="158" t="s">
        <v>245</v>
      </c>
      <c r="B18" s="160"/>
      <c r="C18" s="234" t="s">
        <v>242</v>
      </c>
      <c r="D18" s="73"/>
      <c r="E18" s="73"/>
      <c r="F18" s="73"/>
      <c r="G18" s="162"/>
      <c r="H18" s="52">
        <f>D18*E18*F18*G18</f>
        <v>0</v>
      </c>
      <c r="I18" s="75">
        <v>1</v>
      </c>
      <c r="J18" s="162">
        <f>H18</f>
        <v>0</v>
      </c>
      <c r="K18" s="161"/>
      <c r="L18" s="115"/>
      <c r="M18" s="179">
        <f t="shared" si="2"/>
        <v>0</v>
      </c>
    </row>
    <row r="19" spans="1:13">
      <c r="A19" s="158" t="s">
        <v>246</v>
      </c>
      <c r="B19" s="160"/>
      <c r="C19" s="234" t="s">
        <v>242</v>
      </c>
      <c r="D19" s="73"/>
      <c r="E19" s="73"/>
      <c r="F19" s="73"/>
      <c r="G19" s="162"/>
      <c r="H19" s="52">
        <f>D19*E19*F19*G19</f>
        <v>0</v>
      </c>
      <c r="I19" s="75">
        <v>1</v>
      </c>
      <c r="J19" s="162">
        <f>H19</f>
        <v>0</v>
      </c>
      <c r="K19" s="161"/>
      <c r="L19" s="115"/>
      <c r="M19" s="179">
        <f t="shared" si="2"/>
        <v>0</v>
      </c>
    </row>
    <row r="20" spans="1:13">
      <c r="A20" s="158" t="s">
        <v>247</v>
      </c>
      <c r="B20" s="160"/>
      <c r="C20" s="234" t="s">
        <v>242</v>
      </c>
      <c r="D20" s="73"/>
      <c r="E20" s="73"/>
      <c r="F20" s="73"/>
      <c r="G20" s="162"/>
      <c r="H20" s="52">
        <f>D20*E20*F20*G20</f>
        <v>0</v>
      </c>
      <c r="I20" s="75">
        <v>1</v>
      </c>
      <c r="J20" s="162">
        <f>H20</f>
        <v>0</v>
      </c>
      <c r="K20" s="161"/>
      <c r="L20" s="115"/>
      <c r="M20" s="179">
        <f t="shared" si="2"/>
        <v>0</v>
      </c>
    </row>
    <row r="21" spans="1:13">
      <c r="A21" s="35"/>
      <c r="B21" s="154" t="s">
        <v>67</v>
      </c>
      <c r="C21" s="154"/>
      <c r="D21" s="35"/>
      <c r="E21" s="35"/>
      <c r="F21" s="35"/>
      <c r="G21" s="155"/>
      <c r="H21" s="156">
        <f>SUM(H16:H20)</f>
        <v>0</v>
      </c>
      <c r="I21" s="163"/>
      <c r="J21" s="156">
        <f>SUM(J16:J20)</f>
        <v>0</v>
      </c>
      <c r="K21" s="156">
        <f>SUM(K13:K13)</f>
        <v>0</v>
      </c>
      <c r="L21" s="115"/>
      <c r="M21" s="179">
        <f t="shared" si="2"/>
        <v>0</v>
      </c>
    </row>
    <row r="22" spans="1:13">
      <c r="A22" s="164" t="s">
        <v>249</v>
      </c>
      <c r="B22" s="165">
        <f>'Logical Framework'!B29</f>
        <v>0</v>
      </c>
      <c r="C22" s="235" t="s">
        <v>248</v>
      </c>
      <c r="D22" s="73"/>
      <c r="E22" s="73"/>
      <c r="F22" s="73"/>
      <c r="G22" s="162"/>
      <c r="H22" s="52">
        <f>D22*E22*F22*G22</f>
        <v>0</v>
      </c>
      <c r="I22" s="75">
        <v>1</v>
      </c>
      <c r="J22" s="162">
        <f>H22</f>
        <v>0</v>
      </c>
      <c r="K22" s="161"/>
      <c r="L22" s="173"/>
      <c r="M22" s="179">
        <f t="shared" si="2"/>
        <v>0</v>
      </c>
    </row>
    <row r="23" spans="1:13">
      <c r="A23" s="35"/>
      <c r="B23" s="154" t="s">
        <v>68</v>
      </c>
      <c r="C23" s="154"/>
      <c r="D23" s="35"/>
      <c r="E23" s="35"/>
      <c r="F23" s="35"/>
      <c r="G23" s="155"/>
      <c r="H23" s="156">
        <f>H22</f>
        <v>0</v>
      </c>
      <c r="I23" s="163"/>
      <c r="J23" s="156">
        <f>J22</f>
        <v>0</v>
      </c>
      <c r="K23" s="156">
        <f>SUM(K15:K15)</f>
        <v>0</v>
      </c>
      <c r="L23" s="115"/>
      <c r="M23" s="179">
        <f t="shared" si="2"/>
        <v>0</v>
      </c>
    </row>
    <row r="24" spans="1:13">
      <c r="A24" s="38"/>
      <c r="B24" s="166" t="s">
        <v>69</v>
      </c>
      <c r="C24" s="166"/>
      <c r="D24" s="38"/>
      <c r="E24" s="38"/>
      <c r="F24" s="38"/>
      <c r="G24" s="167"/>
      <c r="H24" s="168">
        <f>SUM(H23,H21,H13)</f>
        <v>0</v>
      </c>
      <c r="I24" s="169"/>
      <c r="J24" s="168">
        <f>SUM(J23,J21,J13)</f>
        <v>0</v>
      </c>
      <c r="K24" s="168">
        <f>SUM(K23,K13)</f>
        <v>0</v>
      </c>
      <c r="L24" s="115"/>
      <c r="M24" s="179">
        <f t="shared" si="2"/>
        <v>0</v>
      </c>
    </row>
    <row r="25" spans="1:13">
      <c r="A25" s="247">
        <f>'Logical Framework'!B19</f>
        <v>0</v>
      </c>
      <c r="B25" s="247"/>
      <c r="C25" s="33"/>
      <c r="D25" s="39"/>
      <c r="E25" s="39"/>
      <c r="F25" s="39"/>
      <c r="G25" s="48"/>
      <c r="H25" s="48"/>
      <c r="I25" s="50"/>
      <c r="J25" s="151"/>
      <c r="K25" s="151"/>
      <c r="L25" s="115"/>
      <c r="M25" s="179">
        <f t="shared" si="2"/>
        <v>0</v>
      </c>
    </row>
    <row r="26" spans="1:13">
      <c r="A26" s="36" t="s">
        <v>70</v>
      </c>
      <c r="B26" s="56">
        <f>'Logical Framework'!B30</f>
        <v>0</v>
      </c>
      <c r="C26" s="37"/>
      <c r="D26" s="34"/>
      <c r="E26" s="34"/>
      <c r="F26" s="34"/>
      <c r="G26" s="52"/>
      <c r="H26" s="52"/>
      <c r="I26" s="53"/>
      <c r="J26" s="152"/>
      <c r="K26" s="54"/>
      <c r="L26" s="115"/>
      <c r="M26" s="179">
        <f t="shared" si="2"/>
        <v>0</v>
      </c>
    </row>
    <row r="27" spans="1:13">
      <c r="A27" s="34" t="s">
        <v>71</v>
      </c>
      <c r="B27" s="153"/>
      <c r="C27" s="51" t="s">
        <v>250</v>
      </c>
      <c r="D27" s="34"/>
      <c r="E27" s="34"/>
      <c r="F27" s="34"/>
      <c r="G27" s="52"/>
      <c r="H27" s="52">
        <f>D27*E27*F27*G27</f>
        <v>0</v>
      </c>
      <c r="I27" s="53">
        <v>1</v>
      </c>
      <c r="J27" s="52">
        <f>H27</f>
        <v>0</v>
      </c>
      <c r="K27" s="54"/>
      <c r="L27" s="115"/>
      <c r="M27" s="179">
        <f t="shared" si="2"/>
        <v>0</v>
      </c>
    </row>
    <row r="28" spans="1:13" ht="15.75" customHeight="1">
      <c r="A28" s="34" t="s">
        <v>72</v>
      </c>
      <c r="B28" s="153"/>
      <c r="C28" s="51" t="s">
        <v>250</v>
      </c>
      <c r="D28" s="34"/>
      <c r="E28" s="34"/>
      <c r="F28" s="34"/>
      <c r="G28" s="52"/>
      <c r="H28" s="52">
        <f>D28*E28*F28*G28</f>
        <v>0</v>
      </c>
      <c r="I28" s="53">
        <v>1</v>
      </c>
      <c r="J28" s="52">
        <f>H28</f>
        <v>0</v>
      </c>
      <c r="K28" s="54"/>
      <c r="L28" s="115"/>
      <c r="M28" s="179">
        <f t="shared" si="2"/>
        <v>0</v>
      </c>
    </row>
    <row r="29" spans="1:13" ht="15.75" customHeight="1">
      <c r="A29" s="34" t="s">
        <v>73</v>
      </c>
      <c r="B29" s="153"/>
      <c r="C29" s="51" t="s">
        <v>250</v>
      </c>
      <c r="D29" s="34"/>
      <c r="E29" s="34"/>
      <c r="F29" s="34"/>
      <c r="G29" s="52"/>
      <c r="H29" s="52">
        <f>D29*E29*F29*G29</f>
        <v>0</v>
      </c>
      <c r="I29" s="53">
        <v>1</v>
      </c>
      <c r="J29" s="52">
        <f>H29</f>
        <v>0</v>
      </c>
      <c r="K29" s="54"/>
      <c r="L29" s="115"/>
      <c r="M29" s="179">
        <f t="shared" si="2"/>
        <v>0</v>
      </c>
    </row>
    <row r="30" spans="1:13" ht="15.75" customHeight="1">
      <c r="A30" s="34" t="s">
        <v>74</v>
      </c>
      <c r="B30" s="153"/>
      <c r="C30" s="51" t="s">
        <v>250</v>
      </c>
      <c r="D30" s="34"/>
      <c r="E30" s="34"/>
      <c r="F30" s="34"/>
      <c r="G30" s="52"/>
      <c r="H30" s="52">
        <f>D30*E30*F30*G30</f>
        <v>0</v>
      </c>
      <c r="I30" s="53">
        <v>1</v>
      </c>
      <c r="J30" s="52">
        <f>H30</f>
        <v>0</v>
      </c>
      <c r="K30" s="54"/>
      <c r="L30" s="202" t="s">
        <v>218</v>
      </c>
      <c r="M30" s="179">
        <f t="shared" si="2"/>
        <v>0</v>
      </c>
    </row>
    <row r="31" spans="1:13" ht="15.75" customHeight="1">
      <c r="A31" s="35"/>
      <c r="B31" s="154" t="s">
        <v>75</v>
      </c>
      <c r="C31" s="154"/>
      <c r="D31" s="35"/>
      <c r="E31" s="35"/>
      <c r="F31" s="35"/>
      <c r="G31" s="155"/>
      <c r="H31" s="156">
        <f>SUM(H27:H30)</f>
        <v>0</v>
      </c>
      <c r="I31" s="163"/>
      <c r="J31" s="156">
        <f>SUM(J27:J30)</f>
        <v>0</v>
      </c>
      <c r="K31" s="156">
        <f>SUM(K27:K30)</f>
        <v>0</v>
      </c>
      <c r="L31" s="115"/>
      <c r="M31" s="179">
        <f t="shared" si="2"/>
        <v>0</v>
      </c>
    </row>
    <row r="32" spans="1:13" ht="29.25" customHeight="1">
      <c r="A32" s="36" t="s">
        <v>76</v>
      </c>
      <c r="B32" s="56">
        <f>'Logical Framework'!B31</f>
        <v>0</v>
      </c>
      <c r="C32" s="37"/>
      <c r="D32" s="34"/>
      <c r="E32" s="34"/>
      <c r="F32" s="34"/>
      <c r="G32" s="52"/>
      <c r="H32" s="52"/>
      <c r="I32" s="53"/>
      <c r="J32" s="52"/>
      <c r="K32" s="54"/>
      <c r="L32" s="115"/>
      <c r="M32" s="179">
        <f t="shared" si="2"/>
        <v>0</v>
      </c>
    </row>
    <row r="33" spans="1:19" ht="15.75" customHeight="1">
      <c r="A33" s="40" t="s">
        <v>77</v>
      </c>
      <c r="B33" s="160"/>
      <c r="C33" s="170" t="s">
        <v>251</v>
      </c>
      <c r="D33" s="40"/>
      <c r="E33" s="40"/>
      <c r="F33" s="40"/>
      <c r="G33" s="162"/>
      <c r="H33" s="52">
        <f>D33*E33*F33*G33</f>
        <v>0</v>
      </c>
      <c r="I33" s="53">
        <v>1</v>
      </c>
      <c r="J33" s="52">
        <f>H33*I33</f>
        <v>0</v>
      </c>
      <c r="K33" s="54"/>
      <c r="L33" s="115"/>
      <c r="M33" s="179">
        <f t="shared" si="2"/>
        <v>0</v>
      </c>
    </row>
    <row r="34" spans="1:19" ht="15.75" customHeight="1">
      <c r="A34" s="40" t="s">
        <v>78</v>
      </c>
      <c r="B34" s="160"/>
      <c r="C34" s="170" t="s">
        <v>251</v>
      </c>
      <c r="D34" s="40"/>
      <c r="E34" s="40"/>
      <c r="F34" s="40"/>
      <c r="G34" s="162"/>
      <c r="H34" s="52">
        <f>D34*E34*F34*G34</f>
        <v>0</v>
      </c>
      <c r="I34" s="53">
        <v>1</v>
      </c>
      <c r="J34" s="52">
        <f>H34*I34</f>
        <v>0</v>
      </c>
      <c r="K34" s="54"/>
      <c r="L34" s="115"/>
      <c r="M34" s="179">
        <f t="shared" si="2"/>
        <v>0</v>
      </c>
    </row>
    <row r="35" spans="1:19" ht="15.75" customHeight="1">
      <c r="A35" s="40" t="s">
        <v>79</v>
      </c>
      <c r="B35" s="160"/>
      <c r="C35" s="170" t="s">
        <v>251</v>
      </c>
      <c r="D35" s="40"/>
      <c r="E35" s="40"/>
      <c r="F35" s="40"/>
      <c r="G35" s="171"/>
      <c r="H35" s="52">
        <f>D35*E35*F35*G35</f>
        <v>0</v>
      </c>
      <c r="I35" s="53">
        <v>1</v>
      </c>
      <c r="J35" s="52">
        <f>H35*I35</f>
        <v>0</v>
      </c>
      <c r="K35" s="54"/>
      <c r="L35" s="115"/>
      <c r="M35" s="179">
        <f t="shared" si="2"/>
        <v>0</v>
      </c>
    </row>
    <row r="36" spans="1:19" ht="15.75" customHeight="1">
      <c r="A36" s="40" t="s">
        <v>80</v>
      </c>
      <c r="B36" s="160"/>
      <c r="C36" s="170" t="s">
        <v>251</v>
      </c>
      <c r="D36" s="40"/>
      <c r="E36" s="40"/>
      <c r="F36" s="40"/>
      <c r="G36" s="171"/>
      <c r="H36" s="52">
        <f>D36*E36*F36*G36</f>
        <v>0</v>
      </c>
      <c r="I36" s="53">
        <v>1</v>
      </c>
      <c r="J36" s="52">
        <f>H36*I36</f>
        <v>0</v>
      </c>
      <c r="K36" s="68"/>
      <c r="L36" s="115"/>
      <c r="M36" s="179">
        <f t="shared" si="2"/>
        <v>0</v>
      </c>
    </row>
    <row r="37" spans="1:19" ht="15.75" customHeight="1">
      <c r="A37" s="35"/>
      <c r="B37" s="154" t="s">
        <v>81</v>
      </c>
      <c r="C37" s="154"/>
      <c r="D37" s="35"/>
      <c r="E37" s="35"/>
      <c r="F37" s="35"/>
      <c r="G37" s="155"/>
      <c r="H37" s="156">
        <f>SUM(H33:H36)</f>
        <v>0</v>
      </c>
      <c r="I37" s="163"/>
      <c r="J37" s="156">
        <f>SUM(J33:J36)</f>
        <v>0</v>
      </c>
      <c r="K37" s="156">
        <f>SUM(K33:K36)</f>
        <v>0</v>
      </c>
      <c r="L37" s="115"/>
      <c r="M37" s="179">
        <f t="shared" si="2"/>
        <v>0</v>
      </c>
    </row>
    <row r="38" spans="1:19" ht="15.75" customHeight="1">
      <c r="A38" s="38"/>
      <c r="B38" s="166" t="s">
        <v>82</v>
      </c>
      <c r="C38" s="166"/>
      <c r="D38" s="38"/>
      <c r="E38" s="38"/>
      <c r="F38" s="38"/>
      <c r="G38" s="167"/>
      <c r="H38" s="168">
        <f>H31+H37</f>
        <v>0</v>
      </c>
      <c r="I38" s="169"/>
      <c r="J38" s="168">
        <f>J31+J37</f>
        <v>0</v>
      </c>
      <c r="K38" s="168">
        <f>K31+K37</f>
        <v>0</v>
      </c>
      <c r="L38" s="115"/>
      <c r="M38" s="179">
        <f t="shared" si="2"/>
        <v>0</v>
      </c>
    </row>
    <row r="39" spans="1:19" ht="30" customHeight="1">
      <c r="A39" s="247">
        <f>'Logical Framework'!B20</f>
        <v>0</v>
      </c>
      <c r="B39" s="247"/>
      <c r="C39" s="41"/>
      <c r="D39" s="39"/>
      <c r="E39" s="39"/>
      <c r="F39" s="39"/>
      <c r="G39" s="48"/>
      <c r="H39" s="48"/>
      <c r="I39" s="50"/>
      <c r="J39" s="151"/>
      <c r="K39" s="151"/>
      <c r="L39" s="115"/>
      <c r="M39" s="179">
        <f t="shared" si="2"/>
        <v>0</v>
      </c>
    </row>
    <row r="40" spans="1:19" ht="28.5" customHeight="1">
      <c r="A40" s="36" t="s">
        <v>83</v>
      </c>
      <c r="B40" s="37">
        <f>'Logical Framework'!B32</f>
        <v>0</v>
      </c>
      <c r="C40" s="37"/>
      <c r="D40" s="34"/>
      <c r="E40" s="34"/>
      <c r="F40" s="34"/>
      <c r="G40" s="52"/>
      <c r="H40" s="52"/>
      <c r="I40" s="53"/>
      <c r="J40" s="152"/>
      <c r="K40" s="54"/>
      <c r="L40" s="115"/>
      <c r="M40" s="179">
        <f t="shared" si="2"/>
        <v>0</v>
      </c>
    </row>
    <row r="41" spans="1:19" ht="15.75" customHeight="1">
      <c r="A41" s="34" t="s">
        <v>84</v>
      </c>
      <c r="B41" s="153"/>
      <c r="C41" s="51" t="s">
        <v>250</v>
      </c>
      <c r="D41" s="34"/>
      <c r="E41" s="34"/>
      <c r="F41" s="34"/>
      <c r="G41" s="52"/>
      <c r="H41" s="52">
        <f>D41*E41*F41*G41</f>
        <v>0</v>
      </c>
      <c r="I41" s="53">
        <v>1</v>
      </c>
      <c r="J41" s="52">
        <f>H41</f>
        <v>0</v>
      </c>
      <c r="K41" s="54"/>
      <c r="L41" s="115"/>
      <c r="M41" s="179">
        <f t="shared" si="2"/>
        <v>0</v>
      </c>
    </row>
    <row r="42" spans="1:19" ht="15.75" customHeight="1">
      <c r="A42" s="34" t="s">
        <v>85</v>
      </c>
      <c r="B42" s="153"/>
      <c r="C42" s="51" t="s">
        <v>250</v>
      </c>
      <c r="D42" s="34"/>
      <c r="E42" s="34"/>
      <c r="F42" s="34"/>
      <c r="G42" s="52"/>
      <c r="H42" s="52">
        <f>D42*E42*F42*G42</f>
        <v>0</v>
      </c>
      <c r="I42" s="53">
        <v>1</v>
      </c>
      <c r="J42" s="52">
        <f>H42</f>
        <v>0</v>
      </c>
      <c r="K42" s="54"/>
      <c r="L42" s="115"/>
      <c r="M42" s="179">
        <f t="shared" si="2"/>
        <v>0</v>
      </c>
    </row>
    <row r="43" spans="1:19" ht="15.75" customHeight="1">
      <c r="A43" s="34" t="s">
        <v>86</v>
      </c>
      <c r="B43" s="153"/>
      <c r="C43" s="51" t="s">
        <v>250</v>
      </c>
      <c r="D43" s="34"/>
      <c r="E43" s="34"/>
      <c r="F43" s="34"/>
      <c r="G43" s="52"/>
      <c r="H43" s="52">
        <f>D43*E43*F43*G43</f>
        <v>0</v>
      </c>
      <c r="I43" s="53">
        <v>1</v>
      </c>
      <c r="J43" s="52">
        <f>H43</f>
        <v>0</v>
      </c>
      <c r="K43" s="54"/>
      <c r="L43" s="115"/>
      <c r="M43" s="179">
        <f t="shared" si="2"/>
        <v>0</v>
      </c>
    </row>
    <row r="44" spans="1:19" ht="15.75" customHeight="1">
      <c r="A44" s="34" t="s">
        <v>87</v>
      </c>
      <c r="B44" s="153"/>
      <c r="C44" s="51" t="s">
        <v>250</v>
      </c>
      <c r="D44" s="34"/>
      <c r="E44" s="34"/>
      <c r="F44" s="34"/>
      <c r="G44" s="52"/>
      <c r="H44" s="52">
        <f>D44*E44*F44*G44</f>
        <v>0</v>
      </c>
      <c r="I44" s="53">
        <v>1</v>
      </c>
      <c r="J44" s="52">
        <f>H44</f>
        <v>0</v>
      </c>
      <c r="K44" s="54"/>
      <c r="L44" s="115"/>
      <c r="M44" s="179">
        <f t="shared" si="2"/>
        <v>0</v>
      </c>
    </row>
    <row r="45" spans="1:19" ht="15.75" customHeight="1">
      <c r="A45" s="35"/>
      <c r="B45" s="154" t="s">
        <v>88</v>
      </c>
      <c r="C45" s="154"/>
      <c r="D45" s="35"/>
      <c r="E45" s="35"/>
      <c r="F45" s="35"/>
      <c r="G45" s="155"/>
      <c r="H45" s="156">
        <f>SUM(H41:H44)</f>
        <v>0</v>
      </c>
      <c r="I45" s="163"/>
      <c r="J45" s="156">
        <f>SUM(J41:J44)</f>
        <v>0</v>
      </c>
      <c r="K45" s="156">
        <f>SUM(K41:K44)</f>
        <v>0</v>
      </c>
      <c r="L45" s="202" t="s">
        <v>218</v>
      </c>
      <c r="M45" s="179">
        <f t="shared" si="2"/>
        <v>0</v>
      </c>
    </row>
    <row r="46" spans="1:19" ht="15.75" customHeight="1">
      <c r="A46" s="42"/>
      <c r="B46" s="166" t="s">
        <v>89</v>
      </c>
      <c r="C46" s="166"/>
      <c r="D46" s="42"/>
      <c r="E46" s="42"/>
      <c r="F46" s="42"/>
      <c r="G46" s="168"/>
      <c r="H46" s="168">
        <f>H45</f>
        <v>0</v>
      </c>
      <c r="I46" s="169"/>
      <c r="J46" s="168">
        <f>J45</f>
        <v>0</v>
      </c>
      <c r="K46" s="168">
        <f>K45</f>
        <v>0</v>
      </c>
      <c r="L46" s="115"/>
      <c r="M46" s="179">
        <f t="shared" si="2"/>
        <v>0</v>
      </c>
    </row>
    <row r="47" spans="1:19" ht="15.75" customHeight="1">
      <c r="A47" s="43"/>
      <c r="B47" s="61" t="s">
        <v>90</v>
      </c>
      <c r="C47" s="61"/>
      <c r="D47" s="43"/>
      <c r="E47" s="43"/>
      <c r="F47" s="43"/>
      <c r="G47" s="62"/>
      <c r="H47" s="62">
        <f>SUM(H46,H38,H24)</f>
        <v>0</v>
      </c>
      <c r="I47" s="63"/>
      <c r="J47" s="62">
        <f>SUM(J46,J38,J24)</f>
        <v>0</v>
      </c>
      <c r="K47" s="62">
        <f>SUM(K46,K38,K24)</f>
        <v>0</v>
      </c>
      <c r="L47" s="115"/>
      <c r="M47" s="179">
        <f t="shared" si="2"/>
        <v>0</v>
      </c>
      <c r="P47" s="219">
        <f>M47</f>
        <v>0</v>
      </c>
      <c r="S47" s="179">
        <f>J47</f>
        <v>0</v>
      </c>
    </row>
    <row r="48" spans="1:19">
      <c r="A48" s="246">
        <f>'Logical Framework'!B15</f>
        <v>0</v>
      </c>
      <c r="B48" s="246"/>
      <c r="C48" s="32"/>
      <c r="D48" s="44"/>
      <c r="E48" s="44"/>
      <c r="F48" s="44"/>
      <c r="G48" s="65"/>
      <c r="H48" s="65"/>
      <c r="I48" s="66"/>
      <c r="J48" s="150"/>
      <c r="K48" s="150"/>
      <c r="L48" s="115"/>
      <c r="M48" s="179">
        <f t="shared" si="2"/>
        <v>0</v>
      </c>
    </row>
    <row r="49" spans="1:18">
      <c r="A49" s="247">
        <f>'Logical Framework'!B21</f>
        <v>0</v>
      </c>
      <c r="B49" s="247"/>
      <c r="C49" s="33"/>
      <c r="D49" s="39"/>
      <c r="E49" s="39"/>
      <c r="F49" s="39"/>
      <c r="G49" s="48"/>
      <c r="H49" s="48"/>
      <c r="I49" s="50"/>
      <c r="J49" s="151"/>
      <c r="K49" s="151"/>
      <c r="L49" s="115"/>
      <c r="M49" s="179">
        <f t="shared" si="2"/>
        <v>0</v>
      </c>
    </row>
    <row r="50" spans="1:18">
      <c r="A50" s="36" t="s">
        <v>91</v>
      </c>
      <c r="B50" s="56">
        <f>'Logical Framework'!B33</f>
        <v>0</v>
      </c>
      <c r="C50" s="37"/>
      <c r="D50" s="34"/>
      <c r="E50" s="34"/>
      <c r="F50" s="34"/>
      <c r="G50" s="172"/>
      <c r="H50" s="52"/>
      <c r="I50" s="53"/>
      <c r="J50" s="152"/>
      <c r="K50" s="54"/>
      <c r="L50" s="115"/>
      <c r="M50" s="179">
        <f t="shared" si="2"/>
        <v>0</v>
      </c>
    </row>
    <row r="51" spans="1:18" ht="15.75" customHeight="1">
      <c r="A51" s="34" t="s">
        <v>92</v>
      </c>
      <c r="B51" s="51"/>
      <c r="C51" s="235" t="s">
        <v>248</v>
      </c>
      <c r="D51" s="34"/>
      <c r="E51" s="34"/>
      <c r="F51" s="34"/>
      <c r="G51" s="52"/>
      <c r="H51" s="52">
        <f t="shared" ref="H51:H57" si="3">D51*E51*F51*G51</f>
        <v>0</v>
      </c>
      <c r="I51" s="53">
        <v>1</v>
      </c>
      <c r="J51" s="52">
        <f t="shared" ref="J51:J56" si="4">H51</f>
        <v>0</v>
      </c>
      <c r="K51" s="54"/>
      <c r="L51" s="115"/>
      <c r="M51" s="179">
        <f t="shared" si="2"/>
        <v>0</v>
      </c>
      <c r="O51" s="219">
        <f>M51</f>
        <v>0</v>
      </c>
      <c r="R51" s="179">
        <f>J51</f>
        <v>0</v>
      </c>
    </row>
    <row r="52" spans="1:18" ht="15.75" customHeight="1">
      <c r="A52" s="34" t="s">
        <v>93</v>
      </c>
      <c r="B52" s="51"/>
      <c r="C52" s="235" t="s">
        <v>248</v>
      </c>
      <c r="D52" s="34"/>
      <c r="E52" s="34"/>
      <c r="F52" s="34"/>
      <c r="G52" s="52"/>
      <c r="H52" s="52">
        <f t="shared" si="3"/>
        <v>0</v>
      </c>
      <c r="I52" s="53">
        <v>1</v>
      </c>
      <c r="J52" s="52">
        <f t="shared" si="4"/>
        <v>0</v>
      </c>
      <c r="K52" s="54"/>
      <c r="L52" s="115"/>
      <c r="M52" s="179">
        <f t="shared" si="2"/>
        <v>0</v>
      </c>
      <c r="O52" s="219">
        <f>M52</f>
        <v>0</v>
      </c>
      <c r="R52" s="179">
        <f>J52</f>
        <v>0</v>
      </c>
    </row>
    <row r="53" spans="1:18" ht="15.75" customHeight="1">
      <c r="A53" s="34" t="s">
        <v>94</v>
      </c>
      <c r="B53" s="51"/>
      <c r="C53" s="235" t="s">
        <v>248</v>
      </c>
      <c r="D53" s="34"/>
      <c r="E53" s="34"/>
      <c r="F53" s="34"/>
      <c r="G53" s="52"/>
      <c r="H53" s="52">
        <f t="shared" si="3"/>
        <v>0</v>
      </c>
      <c r="I53" s="53">
        <v>1</v>
      </c>
      <c r="J53" s="52">
        <f t="shared" si="4"/>
        <v>0</v>
      </c>
      <c r="K53" s="54"/>
      <c r="L53" s="115"/>
      <c r="M53" s="179">
        <f>J53/$M$2</f>
        <v>0</v>
      </c>
      <c r="N53" s="219">
        <f>M53</f>
        <v>0</v>
      </c>
      <c r="Q53" s="179">
        <f>J53</f>
        <v>0</v>
      </c>
    </row>
    <row r="54" spans="1:18" ht="15.75" customHeight="1">
      <c r="A54" s="34" t="s">
        <v>95</v>
      </c>
      <c r="B54" s="51"/>
      <c r="C54" s="235" t="s">
        <v>248</v>
      </c>
      <c r="D54" s="34"/>
      <c r="E54" s="34"/>
      <c r="F54" s="34"/>
      <c r="G54" s="52"/>
      <c r="H54" s="52">
        <f t="shared" si="3"/>
        <v>0</v>
      </c>
      <c r="I54" s="53">
        <v>1</v>
      </c>
      <c r="J54" s="52">
        <f t="shared" si="4"/>
        <v>0</v>
      </c>
      <c r="K54" s="54"/>
      <c r="L54" s="115"/>
      <c r="M54" s="179">
        <f t="shared" si="2"/>
        <v>0</v>
      </c>
      <c r="N54" s="219">
        <f>M54</f>
        <v>0</v>
      </c>
      <c r="Q54" s="179">
        <f>J54</f>
        <v>0</v>
      </c>
    </row>
    <row r="55" spans="1:18" ht="15.75" customHeight="1">
      <c r="A55" s="34" t="s">
        <v>96</v>
      </c>
      <c r="B55" s="51"/>
      <c r="C55" s="235" t="s">
        <v>248</v>
      </c>
      <c r="D55" s="34"/>
      <c r="E55" s="34"/>
      <c r="F55" s="34"/>
      <c r="G55" s="52"/>
      <c r="H55" s="52">
        <f t="shared" si="3"/>
        <v>0</v>
      </c>
      <c r="I55" s="53">
        <v>1</v>
      </c>
      <c r="J55" s="52">
        <f t="shared" si="4"/>
        <v>0</v>
      </c>
      <c r="K55" s="54"/>
      <c r="L55" s="115"/>
      <c r="M55" s="179">
        <f t="shared" si="2"/>
        <v>0</v>
      </c>
      <c r="N55" s="219">
        <f>M55</f>
        <v>0</v>
      </c>
      <c r="Q55" s="179">
        <f>J55</f>
        <v>0</v>
      </c>
    </row>
    <row r="56" spans="1:18" ht="15.75" customHeight="1">
      <c r="A56" s="34" t="s">
        <v>97</v>
      </c>
      <c r="B56" s="51"/>
      <c r="C56" s="235" t="s">
        <v>248</v>
      </c>
      <c r="D56" s="34"/>
      <c r="E56" s="34"/>
      <c r="F56" s="34"/>
      <c r="G56" s="52"/>
      <c r="H56" s="52">
        <f t="shared" si="3"/>
        <v>0</v>
      </c>
      <c r="I56" s="53">
        <v>1</v>
      </c>
      <c r="J56" s="52">
        <f t="shared" si="4"/>
        <v>0</v>
      </c>
      <c r="K56" s="54"/>
      <c r="L56" s="115"/>
      <c r="M56" s="179">
        <f t="shared" si="2"/>
        <v>0</v>
      </c>
      <c r="N56" s="219">
        <f>M56</f>
        <v>0</v>
      </c>
      <c r="Q56" s="179">
        <f>J56</f>
        <v>0</v>
      </c>
    </row>
    <row r="57" spans="1:18">
      <c r="A57" s="34" t="s">
        <v>98</v>
      </c>
      <c r="B57" s="45"/>
      <c r="C57" s="45" t="s">
        <v>252</v>
      </c>
      <c r="D57" s="34"/>
      <c r="E57" s="34"/>
      <c r="F57" s="34"/>
      <c r="G57" s="46"/>
      <c r="H57" s="52">
        <f t="shared" si="3"/>
        <v>0</v>
      </c>
      <c r="I57" s="53">
        <v>1</v>
      </c>
      <c r="J57" s="52"/>
      <c r="K57" s="68">
        <f>D57*E57*F57*G57</f>
        <v>0</v>
      </c>
      <c r="L57" s="115"/>
      <c r="M57" s="179">
        <f t="shared" si="2"/>
        <v>0</v>
      </c>
    </row>
    <row r="58" spans="1:18" ht="15.75" customHeight="1">
      <c r="A58" s="35"/>
      <c r="B58" s="154" t="s">
        <v>99</v>
      </c>
      <c r="C58" s="154"/>
      <c r="D58" s="35"/>
      <c r="E58" s="35"/>
      <c r="F58" s="35"/>
      <c r="G58" s="155"/>
      <c r="H58" s="156">
        <f>SUM(H51:H57)</f>
        <v>0</v>
      </c>
      <c r="I58" s="157"/>
      <c r="J58" s="156">
        <f>SUM(J51:J57)</f>
        <v>0</v>
      </c>
      <c r="K58" s="156">
        <f>SUM(K51:K57)</f>
        <v>0</v>
      </c>
      <c r="L58" s="115"/>
      <c r="M58" s="179">
        <f t="shared" si="2"/>
        <v>0</v>
      </c>
      <c r="Q58" s="179"/>
    </row>
    <row r="59" spans="1:18" ht="15.75" customHeight="1">
      <c r="A59" s="36" t="s">
        <v>100</v>
      </c>
      <c r="B59" s="37">
        <f>'Logical Framework'!B34</f>
        <v>0</v>
      </c>
      <c r="C59" s="37"/>
      <c r="D59" s="34"/>
      <c r="E59" s="34"/>
      <c r="F59" s="34"/>
      <c r="G59" s="52"/>
      <c r="H59" s="52"/>
      <c r="I59" s="53"/>
      <c r="J59" s="152"/>
      <c r="K59" s="54"/>
      <c r="L59" s="115"/>
      <c r="M59" s="179">
        <f t="shared" si="2"/>
        <v>0</v>
      </c>
    </row>
    <row r="60" spans="1:18">
      <c r="A60" s="34" t="s">
        <v>101</v>
      </c>
      <c r="B60" s="51"/>
      <c r="C60" s="170" t="s">
        <v>251</v>
      </c>
      <c r="D60" s="34"/>
      <c r="E60" s="34"/>
      <c r="F60" s="34"/>
      <c r="G60" s="52"/>
      <c r="H60" s="52">
        <f>D60*E60*F60*G60</f>
        <v>0</v>
      </c>
      <c r="I60" s="53">
        <v>1</v>
      </c>
      <c r="J60" s="205">
        <f>H60</f>
        <v>0</v>
      </c>
      <c r="K60" s="161"/>
      <c r="L60" s="203"/>
      <c r="M60" s="179">
        <f t="shared" si="2"/>
        <v>0</v>
      </c>
    </row>
    <row r="61" spans="1:18" ht="15.75" customHeight="1">
      <c r="A61" s="47"/>
      <c r="B61" s="174" t="s">
        <v>102</v>
      </c>
      <c r="C61" s="174"/>
      <c r="D61" s="47"/>
      <c r="E61" s="47"/>
      <c r="F61" s="47"/>
      <c r="G61" s="175"/>
      <c r="H61" s="176">
        <f>SUM(H60:H60)</f>
        <v>0</v>
      </c>
      <c r="I61" s="177"/>
      <c r="J61" s="176">
        <f>SUM(J60:J60)</f>
        <v>0</v>
      </c>
      <c r="K61" s="176">
        <f>SUM(K60:K60)</f>
        <v>0</v>
      </c>
      <c r="L61" s="115"/>
      <c r="M61" s="179">
        <f t="shared" si="2"/>
        <v>0</v>
      </c>
      <c r="N61" s="219">
        <f>M61</f>
        <v>0</v>
      </c>
      <c r="Q61" s="179">
        <f>J61</f>
        <v>0</v>
      </c>
    </row>
    <row r="62" spans="1:18" ht="15.75" customHeight="1">
      <c r="A62" s="42"/>
      <c r="B62" s="166" t="s">
        <v>103</v>
      </c>
      <c r="C62" s="166"/>
      <c r="D62" s="42"/>
      <c r="E62" s="42"/>
      <c r="F62" s="42"/>
      <c r="G62" s="168"/>
      <c r="H62" s="168">
        <f>SUM(H58+H61)</f>
        <v>0</v>
      </c>
      <c r="I62" s="169"/>
      <c r="J62" s="168">
        <f>SUM(J58+J61)</f>
        <v>0</v>
      </c>
      <c r="K62" s="168">
        <f>SUM(K58+K61)</f>
        <v>0</v>
      </c>
      <c r="L62" s="115"/>
      <c r="M62" s="179">
        <f t="shared" si="2"/>
        <v>0</v>
      </c>
    </row>
    <row r="63" spans="1:18">
      <c r="A63" s="247">
        <f>'Logical Framework'!B22</f>
        <v>0</v>
      </c>
      <c r="B63" s="247"/>
      <c r="C63" s="41"/>
      <c r="D63" s="39"/>
      <c r="E63" s="39"/>
      <c r="F63" s="39"/>
      <c r="G63" s="48"/>
      <c r="H63" s="49"/>
      <c r="I63" s="50"/>
      <c r="J63" s="48"/>
      <c r="K63" s="48"/>
      <c r="L63" s="115"/>
      <c r="M63" s="179">
        <f t="shared" si="2"/>
        <v>0</v>
      </c>
    </row>
    <row r="64" spans="1:18">
      <c r="A64" s="36" t="s">
        <v>104</v>
      </c>
      <c r="B64" s="56">
        <f>'Logical Framework'!B35</f>
        <v>0</v>
      </c>
      <c r="C64" s="56"/>
      <c r="D64" s="34"/>
      <c r="E64" s="34"/>
      <c r="F64" s="34"/>
      <c r="G64" s="52"/>
      <c r="H64" s="178"/>
      <c r="I64" s="53"/>
      <c r="J64" s="52"/>
      <c r="K64" s="54"/>
      <c r="L64" s="248"/>
      <c r="M64" s="179">
        <f t="shared" si="2"/>
        <v>0</v>
      </c>
    </row>
    <row r="65" spans="1:17">
      <c r="A65" s="158" t="s">
        <v>105</v>
      </c>
      <c r="B65" s="45"/>
      <c r="C65" s="51" t="s">
        <v>250</v>
      </c>
      <c r="D65" s="34"/>
      <c r="E65" s="34"/>
      <c r="F65" s="34"/>
      <c r="G65" s="52"/>
      <c r="H65" s="52">
        <f t="shared" ref="H65:H74" si="5">D65*E65*F65*G65</f>
        <v>0</v>
      </c>
      <c r="I65" s="53">
        <v>1</v>
      </c>
      <c r="J65" s="52">
        <f t="shared" ref="J65:J74" si="6">H65</f>
        <v>0</v>
      </c>
      <c r="K65" s="54"/>
      <c r="L65" s="248"/>
      <c r="M65" s="179">
        <f t="shared" si="2"/>
        <v>0</v>
      </c>
    </row>
    <row r="66" spans="1:17">
      <c r="A66" s="158" t="s">
        <v>106</v>
      </c>
      <c r="B66" s="55"/>
      <c r="C66" s="51" t="s">
        <v>250</v>
      </c>
      <c r="D66" s="34"/>
      <c r="E66" s="34"/>
      <c r="F66" s="34"/>
      <c r="G66" s="52"/>
      <c r="H66" s="52">
        <f t="shared" si="5"/>
        <v>0</v>
      </c>
      <c r="I66" s="53">
        <v>1</v>
      </c>
      <c r="J66" s="52">
        <f t="shared" si="6"/>
        <v>0</v>
      </c>
      <c r="K66" s="54"/>
      <c r="L66" s="248"/>
      <c r="M66" s="179">
        <f t="shared" si="2"/>
        <v>0</v>
      </c>
    </row>
    <row r="67" spans="1:17" ht="15.75" customHeight="1">
      <c r="A67" s="158" t="s">
        <v>107</v>
      </c>
      <c r="B67" s="45"/>
      <c r="C67" s="45" t="s">
        <v>253</v>
      </c>
      <c r="D67" s="34"/>
      <c r="E67" s="34"/>
      <c r="F67" s="34"/>
      <c r="G67" s="52"/>
      <c r="H67" s="52">
        <f t="shared" si="5"/>
        <v>0</v>
      </c>
      <c r="I67" s="53">
        <v>1</v>
      </c>
      <c r="J67" s="52">
        <f t="shared" si="6"/>
        <v>0</v>
      </c>
      <c r="K67" s="54"/>
      <c r="L67" s="248"/>
      <c r="M67" s="179">
        <f t="shared" si="2"/>
        <v>0</v>
      </c>
    </row>
    <row r="68" spans="1:17" ht="15.75" customHeight="1">
      <c r="A68" s="158" t="s">
        <v>108</v>
      </c>
      <c r="B68" s="55"/>
      <c r="C68" s="45" t="s">
        <v>253</v>
      </c>
      <c r="D68" s="34"/>
      <c r="E68" s="34"/>
      <c r="F68" s="34"/>
      <c r="G68" s="52"/>
      <c r="H68" s="52">
        <f t="shared" si="5"/>
        <v>0</v>
      </c>
      <c r="I68" s="53">
        <v>1</v>
      </c>
      <c r="J68" s="52">
        <f t="shared" si="6"/>
        <v>0</v>
      </c>
      <c r="K68" s="54"/>
      <c r="L68" s="248"/>
      <c r="M68" s="179">
        <f t="shared" si="2"/>
        <v>0</v>
      </c>
    </row>
    <row r="69" spans="1:17" ht="15.75" customHeight="1">
      <c r="A69" s="158" t="s">
        <v>109</v>
      </c>
      <c r="B69" s="55"/>
      <c r="C69" s="234" t="s">
        <v>242</v>
      </c>
      <c r="D69" s="34"/>
      <c r="E69" s="34"/>
      <c r="F69" s="34"/>
      <c r="G69" s="52"/>
      <c r="H69" s="52">
        <f t="shared" si="5"/>
        <v>0</v>
      </c>
      <c r="I69" s="53">
        <v>1</v>
      </c>
      <c r="J69" s="52">
        <f t="shared" si="6"/>
        <v>0</v>
      </c>
      <c r="K69" s="54"/>
      <c r="L69" s="248"/>
      <c r="M69" s="179">
        <f t="shared" si="2"/>
        <v>0</v>
      </c>
    </row>
    <row r="70" spans="1:17" ht="15.75" customHeight="1">
      <c r="A70" s="158" t="s">
        <v>110</v>
      </c>
      <c r="B70" s="55"/>
      <c r="C70" s="234" t="s">
        <v>242</v>
      </c>
      <c r="D70" s="34"/>
      <c r="E70" s="34"/>
      <c r="F70" s="34"/>
      <c r="G70" s="52"/>
      <c r="H70" s="52">
        <f t="shared" si="5"/>
        <v>0</v>
      </c>
      <c r="I70" s="53">
        <v>1</v>
      </c>
      <c r="J70" s="52">
        <f t="shared" si="6"/>
        <v>0</v>
      </c>
      <c r="K70" s="54"/>
      <c r="L70" s="248"/>
      <c r="M70" s="179">
        <f t="shared" si="2"/>
        <v>0</v>
      </c>
    </row>
    <row r="71" spans="1:17" ht="15.75" customHeight="1">
      <c r="A71" s="158" t="s">
        <v>111</v>
      </c>
      <c r="B71" s="153"/>
      <c r="C71" s="234" t="s">
        <v>242</v>
      </c>
      <c r="D71" s="34"/>
      <c r="E71" s="34"/>
      <c r="F71" s="34"/>
      <c r="G71" s="52"/>
      <c r="H71" s="52">
        <f t="shared" si="5"/>
        <v>0</v>
      </c>
      <c r="I71" s="53">
        <v>1</v>
      </c>
      <c r="J71" s="52">
        <f t="shared" si="6"/>
        <v>0</v>
      </c>
      <c r="K71" s="54"/>
      <c r="L71" s="248"/>
      <c r="M71" s="179">
        <f t="shared" si="2"/>
        <v>0</v>
      </c>
    </row>
    <row r="72" spans="1:17" ht="15.75" customHeight="1">
      <c r="A72" s="158" t="s">
        <v>112</v>
      </c>
      <c r="B72" s="153"/>
      <c r="C72" s="234" t="s">
        <v>242</v>
      </c>
      <c r="D72" s="34"/>
      <c r="E72" s="34"/>
      <c r="F72" s="34"/>
      <c r="G72" s="52"/>
      <c r="H72" s="52">
        <f t="shared" si="5"/>
        <v>0</v>
      </c>
      <c r="I72" s="53">
        <v>1</v>
      </c>
      <c r="J72" s="52">
        <f t="shared" si="6"/>
        <v>0</v>
      </c>
      <c r="K72" s="54"/>
      <c r="L72" s="248"/>
      <c r="M72" s="179">
        <f t="shared" ref="M72:M116" si="7">J72/$M$2</f>
        <v>0</v>
      </c>
    </row>
    <row r="73" spans="1:17" ht="15.75" customHeight="1">
      <c r="A73" s="158" t="s">
        <v>113</v>
      </c>
      <c r="B73" s="153"/>
      <c r="C73" s="51" t="s">
        <v>250</v>
      </c>
      <c r="D73" s="34"/>
      <c r="E73" s="34"/>
      <c r="F73" s="34"/>
      <c r="G73" s="52"/>
      <c r="H73" s="52">
        <f t="shared" si="5"/>
        <v>0</v>
      </c>
      <c r="I73" s="53">
        <v>1</v>
      </c>
      <c r="J73" s="52">
        <f t="shared" si="6"/>
        <v>0</v>
      </c>
      <c r="K73" s="54"/>
      <c r="L73" s="248"/>
      <c r="M73" s="179">
        <f t="shared" si="7"/>
        <v>0</v>
      </c>
    </row>
    <row r="74" spans="1:17" ht="15.75" customHeight="1">
      <c r="A74" s="158" t="s">
        <v>114</v>
      </c>
      <c r="B74" s="153"/>
      <c r="C74" s="51" t="s">
        <v>250</v>
      </c>
      <c r="D74" s="34"/>
      <c r="E74" s="34"/>
      <c r="F74" s="34"/>
      <c r="G74" s="52"/>
      <c r="H74" s="52">
        <f t="shared" si="5"/>
        <v>0</v>
      </c>
      <c r="I74" s="53">
        <v>1</v>
      </c>
      <c r="J74" s="52">
        <f t="shared" si="6"/>
        <v>0</v>
      </c>
      <c r="K74" s="54"/>
      <c r="L74" s="248"/>
      <c r="M74" s="179">
        <f t="shared" si="7"/>
        <v>0</v>
      </c>
    </row>
    <row r="75" spans="1:17" ht="15.75" customHeight="1">
      <c r="A75" s="47"/>
      <c r="B75" s="174" t="s">
        <v>115</v>
      </c>
      <c r="C75" s="174"/>
      <c r="D75" s="47"/>
      <c r="E75" s="47"/>
      <c r="F75" s="47"/>
      <c r="G75" s="175"/>
      <c r="H75" s="176">
        <f>SUM(H65:H74)</f>
        <v>0</v>
      </c>
      <c r="I75" s="177"/>
      <c r="J75" s="176">
        <f>SUM(J65:J74)</f>
        <v>0</v>
      </c>
      <c r="K75" s="176">
        <f>SUM(K67:K74)</f>
        <v>0</v>
      </c>
      <c r="L75" s="125"/>
      <c r="M75" s="179">
        <f t="shared" si="7"/>
        <v>0</v>
      </c>
      <c r="Q75" s="179"/>
    </row>
    <row r="76" spans="1:17" ht="15.75" customHeight="1">
      <c r="A76" s="42"/>
      <c r="B76" s="166" t="s">
        <v>116</v>
      </c>
      <c r="C76" s="166"/>
      <c r="D76" s="42"/>
      <c r="E76" s="42"/>
      <c r="F76" s="42"/>
      <c r="G76" s="168"/>
      <c r="H76" s="168">
        <f>H75</f>
        <v>0</v>
      </c>
      <c r="I76" s="169"/>
      <c r="J76" s="168">
        <f>J75</f>
        <v>0</v>
      </c>
      <c r="K76" s="168">
        <f>K75</f>
        <v>0</v>
      </c>
      <c r="L76" s="125"/>
      <c r="M76" s="179">
        <f t="shared" si="7"/>
        <v>0</v>
      </c>
      <c r="N76" s="219">
        <f>M76</f>
        <v>0</v>
      </c>
      <c r="Q76" s="179">
        <f>J76</f>
        <v>0</v>
      </c>
    </row>
    <row r="77" spans="1:17" ht="21">
      <c r="A77" s="286" t="s">
        <v>255</v>
      </c>
      <c r="B77" s="286"/>
      <c r="C77" s="281"/>
      <c r="D77" s="282"/>
      <c r="E77" s="282"/>
      <c r="F77" s="282"/>
      <c r="G77" s="283"/>
      <c r="H77" s="284"/>
      <c r="I77" s="285"/>
      <c r="J77" s="283"/>
      <c r="K77" s="283"/>
      <c r="L77" s="115"/>
      <c r="M77" s="179">
        <f t="shared" si="7"/>
        <v>0</v>
      </c>
    </row>
    <row r="78" spans="1:17" ht="35.25" customHeight="1">
      <c r="A78" s="36" t="s">
        <v>117</v>
      </c>
      <c r="B78" s="56"/>
      <c r="C78" s="55"/>
      <c r="D78" s="34"/>
      <c r="E78" s="34"/>
      <c r="F78" s="34"/>
      <c r="G78" s="52"/>
      <c r="H78" s="52"/>
      <c r="I78" s="53"/>
      <c r="J78" s="52"/>
      <c r="K78" s="54"/>
      <c r="L78" s="115"/>
      <c r="M78" s="179">
        <f t="shared" si="7"/>
        <v>0</v>
      </c>
    </row>
    <row r="79" spans="1:17" ht="15.75" customHeight="1">
      <c r="A79" s="158" t="s">
        <v>118</v>
      </c>
      <c r="B79" s="160"/>
      <c r="C79" s="160"/>
      <c r="D79" s="73"/>
      <c r="E79" s="73"/>
      <c r="F79" s="73"/>
      <c r="G79" s="180"/>
      <c r="H79" s="52">
        <f t="shared" ref="H79:H81" si="8">D79*E79*F79*G79</f>
        <v>0</v>
      </c>
      <c r="I79" s="181">
        <v>1</v>
      </c>
      <c r="J79" s="180">
        <f t="shared" ref="J79:J81" si="9">H79</f>
        <v>0</v>
      </c>
      <c r="K79" s="73"/>
      <c r="L79" s="249"/>
      <c r="M79" s="179">
        <f t="shared" si="7"/>
        <v>0</v>
      </c>
    </row>
    <row r="80" spans="1:17" ht="15.75" customHeight="1">
      <c r="A80" s="158" t="s">
        <v>119</v>
      </c>
      <c r="B80" s="160"/>
      <c r="C80" s="160"/>
      <c r="D80" s="73"/>
      <c r="E80" s="73"/>
      <c r="F80" s="73"/>
      <c r="G80" s="180"/>
      <c r="H80" s="52">
        <f t="shared" si="8"/>
        <v>0</v>
      </c>
      <c r="I80" s="181">
        <v>1</v>
      </c>
      <c r="J80" s="180">
        <f t="shared" si="9"/>
        <v>0</v>
      </c>
      <c r="K80" s="73"/>
      <c r="L80" s="249"/>
      <c r="M80" s="179">
        <f t="shared" si="7"/>
        <v>0</v>
      </c>
    </row>
    <row r="81" spans="1:17" ht="15.75" customHeight="1">
      <c r="A81" s="158" t="s">
        <v>120</v>
      </c>
      <c r="B81" s="160"/>
      <c r="C81" s="160"/>
      <c r="D81" s="73"/>
      <c r="E81" s="73"/>
      <c r="F81" s="73"/>
      <c r="G81" s="180"/>
      <c r="H81" s="52">
        <f t="shared" si="8"/>
        <v>0</v>
      </c>
      <c r="I81" s="181">
        <v>1</v>
      </c>
      <c r="J81" s="180">
        <f t="shared" si="9"/>
        <v>0</v>
      </c>
      <c r="K81" s="73"/>
      <c r="L81" s="249"/>
      <c r="M81" s="179">
        <f t="shared" si="7"/>
        <v>0</v>
      </c>
    </row>
    <row r="82" spans="1:17" ht="15.75" customHeight="1">
      <c r="A82" s="47"/>
      <c r="B82" s="174" t="s">
        <v>121</v>
      </c>
      <c r="C82" s="174"/>
      <c r="D82" s="47"/>
      <c r="E82" s="47"/>
      <c r="F82" s="47"/>
      <c r="G82" s="175"/>
      <c r="H82" s="176">
        <f>SUM(H78:H81)</f>
        <v>0</v>
      </c>
      <c r="I82" s="177"/>
      <c r="J82" s="176">
        <f>SUM(J78:J81)</f>
        <v>0</v>
      </c>
      <c r="K82" s="176">
        <f>SUM(K78:K81)</f>
        <v>0</v>
      </c>
      <c r="L82" s="182"/>
      <c r="M82" s="179">
        <f t="shared" si="7"/>
        <v>0</v>
      </c>
    </row>
    <row r="83" spans="1:17" ht="17" customHeight="1">
      <c r="A83" s="42"/>
      <c r="B83" s="166" t="s">
        <v>122</v>
      </c>
      <c r="C83" s="166"/>
      <c r="D83" s="42"/>
      <c r="E83" s="42"/>
      <c r="F83" s="42"/>
      <c r="G83" s="168"/>
      <c r="H83" s="168">
        <f>H82</f>
        <v>0</v>
      </c>
      <c r="I83" s="169"/>
      <c r="J83" s="168">
        <f>J82</f>
        <v>0</v>
      </c>
      <c r="K83" s="168">
        <f>K82</f>
        <v>0</v>
      </c>
      <c r="L83" s="115"/>
      <c r="M83" s="179">
        <f t="shared" si="7"/>
        <v>0</v>
      </c>
      <c r="N83" s="219">
        <f>M83</f>
        <v>0</v>
      </c>
      <c r="Q83" s="179">
        <f>J83</f>
        <v>0</v>
      </c>
    </row>
    <row r="84" spans="1:17" ht="48" customHeight="1">
      <c r="A84" s="247"/>
      <c r="B84" s="247"/>
      <c r="C84" s="41"/>
      <c r="D84" s="39"/>
      <c r="E84" s="39"/>
      <c r="F84" s="39"/>
      <c r="G84" s="48"/>
      <c r="H84" s="49"/>
      <c r="I84" s="50"/>
      <c r="J84" s="48"/>
      <c r="K84" s="48"/>
      <c r="L84" s="115"/>
      <c r="M84" s="179">
        <f t="shared" si="7"/>
        <v>0</v>
      </c>
    </row>
    <row r="85" spans="1:17">
      <c r="A85" s="36"/>
      <c r="B85" s="37"/>
      <c r="C85" s="55"/>
      <c r="D85" s="34"/>
      <c r="E85" s="34"/>
      <c r="F85" s="34"/>
      <c r="G85" s="52"/>
      <c r="H85" s="52"/>
      <c r="I85" s="53"/>
      <c r="J85" s="52"/>
      <c r="K85" s="54"/>
      <c r="L85" s="115"/>
      <c r="M85" s="179">
        <f t="shared" si="7"/>
        <v>0</v>
      </c>
    </row>
    <row r="86" spans="1:17" ht="15.75" customHeight="1">
      <c r="A86" s="34"/>
      <c r="B86" s="160"/>
      <c r="C86" s="161"/>
      <c r="D86" s="73"/>
      <c r="E86" s="73"/>
      <c r="F86" s="73"/>
      <c r="G86" s="162"/>
      <c r="H86" s="52">
        <f t="shared" ref="H86:H92" si="10">D86*E86*F86*G86</f>
        <v>0</v>
      </c>
      <c r="I86" s="75">
        <v>1</v>
      </c>
      <c r="J86" s="162">
        <f t="shared" ref="J86:J92" si="11">H86</f>
        <v>0</v>
      </c>
      <c r="K86" s="161"/>
      <c r="L86" s="115"/>
      <c r="M86" s="179">
        <f t="shared" si="7"/>
        <v>0</v>
      </c>
    </row>
    <row r="87" spans="1:17" ht="15.75" customHeight="1">
      <c r="A87" s="34"/>
      <c r="B87" s="160"/>
      <c r="C87" s="161"/>
      <c r="D87" s="73"/>
      <c r="E87" s="73"/>
      <c r="F87" s="73"/>
      <c r="G87" s="162"/>
      <c r="H87" s="52">
        <f t="shared" si="10"/>
        <v>0</v>
      </c>
      <c r="I87" s="75">
        <v>1</v>
      </c>
      <c r="J87" s="162">
        <f t="shared" si="11"/>
        <v>0</v>
      </c>
      <c r="K87" s="161"/>
      <c r="L87" s="115"/>
      <c r="M87" s="179">
        <f t="shared" si="7"/>
        <v>0</v>
      </c>
    </row>
    <row r="88" spans="1:17" ht="15.75" customHeight="1">
      <c r="A88" s="34"/>
      <c r="B88" s="160"/>
      <c r="C88" s="161"/>
      <c r="D88" s="73"/>
      <c r="E88" s="73"/>
      <c r="F88" s="73"/>
      <c r="G88" s="162"/>
      <c r="H88" s="52">
        <f t="shared" si="10"/>
        <v>0</v>
      </c>
      <c r="I88" s="75">
        <v>1</v>
      </c>
      <c r="J88" s="162">
        <f t="shared" si="11"/>
        <v>0</v>
      </c>
      <c r="K88" s="161"/>
      <c r="L88" s="115"/>
      <c r="M88" s="179">
        <f t="shared" si="7"/>
        <v>0</v>
      </c>
    </row>
    <row r="89" spans="1:17" ht="15.75" customHeight="1">
      <c r="A89" s="34"/>
      <c r="B89" s="160"/>
      <c r="C89" s="161"/>
      <c r="D89" s="73"/>
      <c r="E89" s="73"/>
      <c r="F89" s="73"/>
      <c r="G89" s="162"/>
      <c r="H89" s="52">
        <f t="shared" si="10"/>
        <v>0</v>
      </c>
      <c r="I89" s="75">
        <v>1</v>
      </c>
      <c r="J89" s="162">
        <f t="shared" si="11"/>
        <v>0</v>
      </c>
      <c r="K89" s="161"/>
      <c r="L89" s="115"/>
      <c r="M89" s="179">
        <f t="shared" si="7"/>
        <v>0</v>
      </c>
    </row>
    <row r="90" spans="1:17" ht="15.75" customHeight="1">
      <c r="A90" s="34"/>
      <c r="B90" s="160"/>
      <c r="C90" s="161"/>
      <c r="D90" s="73"/>
      <c r="E90" s="73"/>
      <c r="F90" s="73"/>
      <c r="G90" s="162"/>
      <c r="H90" s="52">
        <f t="shared" si="10"/>
        <v>0</v>
      </c>
      <c r="I90" s="75">
        <v>1</v>
      </c>
      <c r="J90" s="162">
        <f t="shared" si="11"/>
        <v>0</v>
      </c>
      <c r="K90" s="161"/>
      <c r="L90" s="115"/>
      <c r="M90" s="179">
        <f t="shared" si="7"/>
        <v>0</v>
      </c>
    </row>
    <row r="91" spans="1:17" ht="15.75" customHeight="1">
      <c r="A91" s="34"/>
      <c r="B91" s="160"/>
      <c r="C91" s="161"/>
      <c r="D91" s="73"/>
      <c r="E91" s="73"/>
      <c r="F91" s="73"/>
      <c r="G91" s="162"/>
      <c r="H91" s="52">
        <f t="shared" si="10"/>
        <v>0</v>
      </c>
      <c r="I91" s="75">
        <v>1</v>
      </c>
      <c r="J91" s="162">
        <f t="shared" si="11"/>
        <v>0</v>
      </c>
      <c r="K91" s="161"/>
      <c r="L91" s="115"/>
      <c r="M91" s="179">
        <f t="shared" si="7"/>
        <v>0</v>
      </c>
    </row>
    <row r="92" spans="1:17" ht="15.75" customHeight="1">
      <c r="A92" s="34"/>
      <c r="B92" s="160"/>
      <c r="C92" s="161"/>
      <c r="D92" s="73"/>
      <c r="E92" s="73"/>
      <c r="F92" s="73"/>
      <c r="G92" s="162"/>
      <c r="H92" s="52">
        <f t="shared" si="10"/>
        <v>0</v>
      </c>
      <c r="I92" s="75">
        <v>1</v>
      </c>
      <c r="J92" s="162">
        <f t="shared" si="11"/>
        <v>0</v>
      </c>
      <c r="K92" s="161"/>
      <c r="L92" s="115"/>
      <c r="M92" s="179">
        <f t="shared" si="7"/>
        <v>0</v>
      </c>
    </row>
    <row r="93" spans="1:17" ht="15.75" customHeight="1">
      <c r="A93" s="47"/>
      <c r="B93" s="174" t="s">
        <v>123</v>
      </c>
      <c r="C93" s="174"/>
      <c r="D93" s="47"/>
      <c r="E93" s="47"/>
      <c r="F93" s="47"/>
      <c r="G93" s="175"/>
      <c r="H93" s="176">
        <f>SUM(H85:H92)</f>
        <v>0</v>
      </c>
      <c r="I93" s="177"/>
      <c r="J93" s="176">
        <f>SUM(J85:J92)</f>
        <v>0</v>
      </c>
      <c r="K93" s="176">
        <f>SUM(K85:K92)</f>
        <v>0</v>
      </c>
      <c r="L93" s="182"/>
      <c r="M93" s="179">
        <f t="shared" si="7"/>
        <v>0</v>
      </c>
    </row>
    <row r="94" spans="1:17" ht="15.75" customHeight="1">
      <c r="A94" s="42"/>
      <c r="B94" s="166" t="s">
        <v>124</v>
      </c>
      <c r="C94" s="166"/>
      <c r="D94" s="42"/>
      <c r="E94" s="42"/>
      <c r="F94" s="42"/>
      <c r="G94" s="168"/>
      <c r="H94" s="168">
        <f>H93</f>
        <v>0</v>
      </c>
      <c r="I94" s="169"/>
      <c r="J94" s="168">
        <f>J93</f>
        <v>0</v>
      </c>
      <c r="K94" s="168">
        <f>K93</f>
        <v>0</v>
      </c>
      <c r="L94" s="115"/>
      <c r="M94" s="179">
        <f t="shared" si="7"/>
        <v>0</v>
      </c>
      <c r="N94" s="219">
        <f>M94</f>
        <v>0</v>
      </c>
      <c r="Q94" s="179">
        <f>J94</f>
        <v>0</v>
      </c>
    </row>
    <row r="95" spans="1:17" ht="15.75" customHeight="1">
      <c r="A95" s="43"/>
      <c r="B95" s="61" t="s">
        <v>125</v>
      </c>
      <c r="C95" s="61"/>
      <c r="D95" s="43"/>
      <c r="E95" s="43"/>
      <c r="F95" s="43"/>
      <c r="G95" s="62"/>
      <c r="H95" s="62">
        <f>SUM(H94,H83,H76,H62)</f>
        <v>0</v>
      </c>
      <c r="I95" s="63"/>
      <c r="J95" s="62">
        <f>SUM(J94,J83,J76,J62)</f>
        <v>0</v>
      </c>
      <c r="K95" s="62">
        <f>SUM(K94,K83,K76,K62)</f>
        <v>0</v>
      </c>
      <c r="L95" s="182"/>
      <c r="M95" s="179">
        <f t="shared" si="7"/>
        <v>0</v>
      </c>
    </row>
    <row r="96" spans="1:17" ht="44.25" customHeight="1">
      <c r="A96" s="246"/>
      <c r="B96" s="246"/>
      <c r="C96" s="32"/>
      <c r="D96" s="44"/>
      <c r="E96" s="44"/>
      <c r="F96" s="44"/>
      <c r="G96" s="65"/>
      <c r="H96" s="65"/>
      <c r="I96" s="66"/>
      <c r="J96" s="150"/>
      <c r="K96" s="150"/>
      <c r="L96" s="115"/>
      <c r="M96" s="179">
        <f t="shared" si="7"/>
        <v>0</v>
      </c>
    </row>
    <row r="97" spans="1:19" ht="33" customHeight="1">
      <c r="A97" s="247"/>
      <c r="B97" s="247"/>
      <c r="C97" s="33"/>
      <c r="D97" s="39"/>
      <c r="E97" s="39"/>
      <c r="F97" s="39"/>
      <c r="G97" s="48"/>
      <c r="H97" s="49"/>
      <c r="I97" s="50"/>
      <c r="J97" s="48"/>
      <c r="K97" s="48"/>
      <c r="L97" s="115"/>
      <c r="M97" s="179">
        <f t="shared" si="7"/>
        <v>0</v>
      </c>
    </row>
    <row r="98" spans="1:19" ht="31.5" customHeight="1">
      <c r="A98" s="57"/>
      <c r="B98" s="74"/>
      <c r="C98" s="55"/>
      <c r="D98" s="34"/>
      <c r="E98" s="34"/>
      <c r="F98" s="34"/>
      <c r="G98" s="52"/>
      <c r="H98" s="52"/>
      <c r="I98" s="53"/>
      <c r="J98" s="52"/>
      <c r="K98" s="54"/>
      <c r="L98" s="115"/>
      <c r="M98" s="179">
        <f t="shared" si="7"/>
        <v>0</v>
      </c>
    </row>
    <row r="99" spans="1:19" ht="15.75" customHeight="1">
      <c r="A99" s="40"/>
      <c r="B99" s="160"/>
      <c r="C99" s="161"/>
      <c r="D99" s="73"/>
      <c r="E99" s="73"/>
      <c r="F99" s="73"/>
      <c r="G99" s="162"/>
      <c r="H99" s="162">
        <f>D99*E99*F99*G99</f>
        <v>0</v>
      </c>
      <c r="I99" s="75">
        <v>1</v>
      </c>
      <c r="J99" s="162">
        <f>H99</f>
        <v>0</v>
      </c>
      <c r="K99" s="161"/>
      <c r="L99" s="115"/>
      <c r="M99" s="179">
        <f t="shared" si="7"/>
        <v>0</v>
      </c>
    </row>
    <row r="100" spans="1:19" ht="15.75" customHeight="1">
      <c r="A100" s="40"/>
      <c r="B100" s="160"/>
      <c r="C100" s="161"/>
      <c r="D100" s="73"/>
      <c r="E100" s="73"/>
      <c r="F100" s="73"/>
      <c r="G100" s="162"/>
      <c r="H100" s="162">
        <f>D100*E100*F100*G100</f>
        <v>0</v>
      </c>
      <c r="I100" s="75">
        <v>1</v>
      </c>
      <c r="J100" s="162">
        <f>H100</f>
        <v>0</v>
      </c>
      <c r="K100" s="161"/>
      <c r="L100" s="115"/>
      <c r="M100" s="179">
        <f t="shared" si="7"/>
        <v>0</v>
      </c>
    </row>
    <row r="101" spans="1:19" ht="15.75" customHeight="1">
      <c r="A101" s="40"/>
      <c r="B101" s="160"/>
      <c r="C101" s="161"/>
      <c r="D101" s="73"/>
      <c r="E101" s="73"/>
      <c r="F101" s="73"/>
      <c r="G101" s="162"/>
      <c r="H101" s="162">
        <f>D101*E101*F101*G101</f>
        <v>0</v>
      </c>
      <c r="I101" s="75">
        <v>1</v>
      </c>
      <c r="J101" s="162">
        <f>H101</f>
        <v>0</v>
      </c>
      <c r="K101" s="161"/>
      <c r="L101" s="115"/>
      <c r="M101" s="179">
        <f t="shared" si="7"/>
        <v>0</v>
      </c>
    </row>
    <row r="102" spans="1:19" ht="15.75" customHeight="1">
      <c r="A102" s="40"/>
      <c r="B102" s="160"/>
      <c r="C102" s="161"/>
      <c r="D102" s="73"/>
      <c r="E102" s="73"/>
      <c r="F102" s="73"/>
      <c r="G102" s="162"/>
      <c r="H102" s="162">
        <f>D102*E102*F102*G102</f>
        <v>0</v>
      </c>
      <c r="I102" s="75">
        <v>1</v>
      </c>
      <c r="J102" s="162">
        <f>H102</f>
        <v>0</v>
      </c>
      <c r="K102" s="161"/>
      <c r="L102" s="115"/>
      <c r="M102" s="179">
        <f t="shared" si="7"/>
        <v>0</v>
      </c>
    </row>
    <row r="103" spans="1:19" ht="15.75" customHeight="1">
      <c r="A103" s="40"/>
      <c r="B103" s="160"/>
      <c r="C103" s="161"/>
      <c r="D103" s="73"/>
      <c r="E103" s="73"/>
      <c r="F103" s="73"/>
      <c r="G103" s="162"/>
      <c r="H103" s="162">
        <f>D103*E103*F103*G103</f>
        <v>0</v>
      </c>
      <c r="I103" s="75">
        <v>1</v>
      </c>
      <c r="J103" s="162">
        <f>H103</f>
        <v>0</v>
      </c>
      <c r="K103" s="161"/>
      <c r="L103" s="115"/>
      <c r="M103" s="179">
        <f t="shared" si="7"/>
        <v>0</v>
      </c>
    </row>
    <row r="104" spans="1:19" ht="15.75" customHeight="1">
      <c r="A104" s="47"/>
      <c r="B104" s="174" t="s">
        <v>126</v>
      </c>
      <c r="C104" s="174"/>
      <c r="D104" s="47"/>
      <c r="E104" s="47"/>
      <c r="F104" s="47"/>
      <c r="G104" s="175"/>
      <c r="H104" s="176">
        <f>SUM(H99:H103)</f>
        <v>0</v>
      </c>
      <c r="I104" s="177"/>
      <c r="J104" s="176">
        <f>SUM(J99:J103)</f>
        <v>0</v>
      </c>
      <c r="K104" s="176">
        <f>SUM(K99:K103)</f>
        <v>0</v>
      </c>
      <c r="L104" s="182"/>
      <c r="M104" s="179">
        <f t="shared" si="7"/>
        <v>0</v>
      </c>
    </row>
    <row r="105" spans="1:19" ht="15.75" customHeight="1">
      <c r="A105" s="38"/>
      <c r="B105" s="166" t="s">
        <v>127</v>
      </c>
      <c r="C105" s="166"/>
      <c r="D105" s="38"/>
      <c r="E105" s="38"/>
      <c r="F105" s="38"/>
      <c r="G105" s="167"/>
      <c r="H105" s="168">
        <f>H104</f>
        <v>0</v>
      </c>
      <c r="I105" s="169"/>
      <c r="J105" s="168">
        <f>J104</f>
        <v>0</v>
      </c>
      <c r="K105" s="168">
        <f>K104</f>
        <v>0</v>
      </c>
      <c r="L105" s="115"/>
      <c r="M105" s="179">
        <f t="shared" si="7"/>
        <v>0</v>
      </c>
    </row>
    <row r="106" spans="1:19" ht="15.75" customHeight="1">
      <c r="A106" s="43"/>
      <c r="B106" s="61" t="s">
        <v>128</v>
      </c>
      <c r="C106" s="61"/>
      <c r="D106" s="43"/>
      <c r="E106" s="43"/>
      <c r="F106" s="43"/>
      <c r="G106" s="62"/>
      <c r="H106" s="62">
        <f>H105</f>
        <v>0</v>
      </c>
      <c r="I106" s="63"/>
      <c r="J106" s="62">
        <f>J105</f>
        <v>0</v>
      </c>
      <c r="K106" s="62">
        <f>K105</f>
        <v>0</v>
      </c>
      <c r="L106" s="182"/>
      <c r="M106" s="179">
        <f t="shared" si="7"/>
        <v>0</v>
      </c>
      <c r="P106" s="219">
        <f>M106</f>
        <v>0</v>
      </c>
      <c r="S106" s="179">
        <f>J106</f>
        <v>0</v>
      </c>
    </row>
    <row r="107" spans="1:19" ht="15" customHeight="1">
      <c r="A107" s="246" t="s">
        <v>220</v>
      </c>
      <c r="B107" s="246"/>
      <c r="C107" s="32"/>
      <c r="D107" s="44"/>
      <c r="E107" s="44"/>
      <c r="F107" s="44"/>
      <c r="G107" s="65"/>
      <c r="H107" s="65"/>
      <c r="I107" s="66"/>
      <c r="J107" s="150"/>
      <c r="K107" s="150"/>
      <c r="L107" s="115"/>
      <c r="M107" s="179">
        <f t="shared" si="7"/>
        <v>0</v>
      </c>
    </row>
    <row r="108" spans="1:19">
      <c r="A108" s="58" t="s">
        <v>129</v>
      </c>
      <c r="B108" s="33" t="s">
        <v>130</v>
      </c>
      <c r="C108" s="287" t="s">
        <v>257</v>
      </c>
      <c r="D108" s="39"/>
      <c r="E108" s="39"/>
      <c r="F108" s="39"/>
      <c r="G108" s="48"/>
      <c r="H108" s="48"/>
      <c r="I108" s="50"/>
      <c r="J108" s="48"/>
      <c r="K108" s="151"/>
      <c r="L108" s="115"/>
      <c r="M108" s="179">
        <f t="shared" si="7"/>
        <v>0</v>
      </c>
    </row>
    <row r="109" spans="1:19">
      <c r="A109" s="58"/>
      <c r="B109" s="193" t="s">
        <v>216</v>
      </c>
      <c r="C109" s="193" t="s">
        <v>258</v>
      </c>
      <c r="D109" s="194"/>
      <c r="E109" s="194"/>
      <c r="F109" s="194"/>
      <c r="G109" s="195"/>
      <c r="H109" s="195">
        <f>D109*E109*F109*G109</f>
        <v>0</v>
      </c>
      <c r="I109" s="196">
        <v>1</v>
      </c>
      <c r="J109" s="195">
        <f t="shared" ref="J109:J110" si="12">H109*I109</f>
        <v>0</v>
      </c>
      <c r="K109" s="197"/>
      <c r="L109" s="206"/>
      <c r="M109" s="179">
        <f t="shared" si="7"/>
        <v>0</v>
      </c>
    </row>
    <row r="110" spans="1:19">
      <c r="A110" s="58"/>
      <c r="B110" s="193" t="s">
        <v>217</v>
      </c>
      <c r="C110" s="193" t="s">
        <v>260</v>
      </c>
      <c r="D110" s="194"/>
      <c r="E110" s="194"/>
      <c r="F110" s="194"/>
      <c r="G110" s="195"/>
      <c r="H110" s="195">
        <f>D110*E110*F110*G110</f>
        <v>0</v>
      </c>
      <c r="I110" s="196">
        <v>1</v>
      </c>
      <c r="J110" s="195">
        <f t="shared" si="12"/>
        <v>0</v>
      </c>
      <c r="K110" s="197"/>
      <c r="L110" s="115"/>
      <c r="M110" s="179">
        <f t="shared" si="7"/>
        <v>0</v>
      </c>
    </row>
    <row r="111" spans="1:19">
      <c r="A111" s="58"/>
      <c r="B111" s="193" t="s">
        <v>254</v>
      </c>
      <c r="C111" s="193"/>
      <c r="D111" s="194"/>
      <c r="E111" s="194"/>
      <c r="F111" s="194"/>
      <c r="G111" s="195"/>
      <c r="H111" s="195"/>
      <c r="I111" s="196"/>
      <c r="J111" s="195"/>
      <c r="K111" s="197"/>
      <c r="L111" s="115"/>
      <c r="M111" s="179"/>
    </row>
    <row r="112" spans="1:19" ht="15.75" customHeight="1">
      <c r="A112" s="58" t="s">
        <v>131</v>
      </c>
      <c r="B112" s="59" t="s">
        <v>256</v>
      </c>
      <c r="C112" s="193" t="s">
        <v>260</v>
      </c>
      <c r="D112" s="39"/>
      <c r="E112" s="39"/>
      <c r="F112" s="39"/>
      <c r="G112" s="60"/>
      <c r="H112" s="60"/>
      <c r="I112" s="50"/>
      <c r="J112" s="48"/>
      <c r="K112" s="151"/>
      <c r="L112" s="115"/>
      <c r="M112" s="179">
        <f t="shared" si="7"/>
        <v>0</v>
      </c>
    </row>
    <row r="113" spans="1:19" ht="15.75" customHeight="1">
      <c r="A113" s="58"/>
      <c r="B113" s="193"/>
      <c r="C113" s="193" t="s">
        <v>258</v>
      </c>
      <c r="D113" s="194"/>
      <c r="E113" s="194"/>
      <c r="F113" s="194"/>
      <c r="G113" s="195"/>
      <c r="H113" s="198">
        <f>D113*E113*F113*G113</f>
        <v>0</v>
      </c>
      <c r="I113" s="196">
        <v>1</v>
      </c>
      <c r="J113" s="195">
        <f>H113*I113</f>
        <v>0</v>
      </c>
      <c r="K113" s="151"/>
      <c r="L113" s="207"/>
      <c r="M113" s="179">
        <f t="shared" si="7"/>
        <v>0</v>
      </c>
    </row>
    <row r="114" spans="1:19" ht="15.75" customHeight="1">
      <c r="A114" s="58"/>
      <c r="B114" s="193"/>
      <c r="C114" s="193" t="s">
        <v>258</v>
      </c>
      <c r="D114" s="194"/>
      <c r="E114" s="194"/>
      <c r="F114" s="194"/>
      <c r="G114" s="195"/>
      <c r="H114" s="198">
        <f>D114*E114*F114*G114</f>
        <v>0</v>
      </c>
      <c r="I114" s="196">
        <v>1</v>
      </c>
      <c r="J114" s="195">
        <f>H114*I114</f>
        <v>0</v>
      </c>
      <c r="K114" s="151"/>
      <c r="L114" s="115"/>
      <c r="M114" s="179">
        <f t="shared" si="7"/>
        <v>0</v>
      </c>
    </row>
    <row r="115" spans="1:19" ht="15.75" customHeight="1">
      <c r="A115" s="58"/>
      <c r="B115" s="193"/>
      <c r="C115" s="193" t="s">
        <v>258</v>
      </c>
      <c r="D115" s="194"/>
      <c r="E115" s="194"/>
      <c r="F115" s="194"/>
      <c r="G115" s="198"/>
      <c r="H115" s="198">
        <f t="shared" ref="H115:H116" si="13">D115*E115*F115*G115</f>
        <v>0</v>
      </c>
      <c r="I115" s="196">
        <v>1</v>
      </c>
      <c r="J115" s="195">
        <f t="shared" ref="J115" si="14">H115*I115</f>
        <v>0</v>
      </c>
      <c r="K115" s="151"/>
      <c r="L115" s="115"/>
      <c r="M115" s="179">
        <f t="shared" si="7"/>
        <v>0</v>
      </c>
    </row>
    <row r="116" spans="1:19">
      <c r="A116" s="58" t="s">
        <v>132</v>
      </c>
      <c r="B116" s="212" t="s">
        <v>219</v>
      </c>
      <c r="C116" s="208" t="s">
        <v>259</v>
      </c>
      <c r="D116" s="213"/>
      <c r="E116" s="213"/>
      <c r="F116" s="213"/>
      <c r="G116" s="209"/>
      <c r="H116" s="210">
        <f t="shared" si="13"/>
        <v>0</v>
      </c>
      <c r="I116" s="211">
        <v>1</v>
      </c>
      <c r="J116" s="209">
        <f t="shared" ref="J116" si="15">H116*I116</f>
        <v>0</v>
      </c>
      <c r="K116" s="151"/>
      <c r="L116" s="214"/>
      <c r="M116" s="179">
        <f t="shared" si="7"/>
        <v>0</v>
      </c>
    </row>
    <row r="117" spans="1:19" ht="15.75" customHeight="1">
      <c r="A117" s="38"/>
      <c r="B117" s="166" t="s">
        <v>133</v>
      </c>
      <c r="C117" s="166"/>
      <c r="D117" s="38"/>
      <c r="E117" s="38"/>
      <c r="F117" s="38"/>
      <c r="G117" s="167"/>
      <c r="H117" s="168">
        <f>SUM(H108:H116)</f>
        <v>0</v>
      </c>
      <c r="I117" s="169"/>
      <c r="J117" s="168">
        <f>SUM(J108:J116)</f>
        <v>0</v>
      </c>
      <c r="K117" s="168">
        <f>SUM(K108:K112)</f>
        <v>0</v>
      </c>
      <c r="L117" s="182"/>
      <c r="M117" s="179">
        <f t="shared" ref="M117:M150" si="16">J117/$M$2</f>
        <v>0</v>
      </c>
    </row>
    <row r="118" spans="1:19" ht="15.75" customHeight="1">
      <c r="A118" s="43"/>
      <c r="B118" s="61" t="s">
        <v>134</v>
      </c>
      <c r="C118" s="61"/>
      <c r="D118" s="43"/>
      <c r="E118" s="43"/>
      <c r="F118" s="43"/>
      <c r="G118" s="62"/>
      <c r="H118" s="62">
        <f>H117</f>
        <v>0</v>
      </c>
      <c r="I118" s="63"/>
      <c r="J118" s="62">
        <f>J117</f>
        <v>0</v>
      </c>
      <c r="K118" s="62">
        <f>K117</f>
        <v>0</v>
      </c>
      <c r="L118" s="115"/>
      <c r="M118" s="179">
        <f t="shared" si="16"/>
        <v>0</v>
      </c>
      <c r="P118" s="219">
        <f>M118</f>
        <v>0</v>
      </c>
      <c r="S118" s="179">
        <f>J118</f>
        <v>0</v>
      </c>
    </row>
    <row r="119" spans="1:19" ht="15.75" customHeight="1">
      <c r="A119" s="246" t="s">
        <v>135</v>
      </c>
      <c r="B119" s="246"/>
      <c r="C119" s="32"/>
      <c r="D119" s="44"/>
      <c r="E119" s="44"/>
      <c r="F119" s="44"/>
      <c r="G119" s="65"/>
      <c r="H119" s="65"/>
      <c r="I119" s="66"/>
      <c r="J119" s="150"/>
      <c r="K119" s="150"/>
      <c r="L119" s="115"/>
      <c r="M119" s="179">
        <f t="shared" si="16"/>
        <v>0</v>
      </c>
    </row>
    <row r="120" spans="1:19" ht="15.75" customHeight="1">
      <c r="A120" s="58" t="s">
        <v>136</v>
      </c>
      <c r="B120" s="33" t="s">
        <v>137</v>
      </c>
      <c r="C120" s="33"/>
      <c r="D120" s="39"/>
      <c r="E120" s="39"/>
      <c r="F120" s="39"/>
      <c r="G120" s="48"/>
      <c r="H120" s="48"/>
      <c r="I120" s="50"/>
      <c r="J120" s="48"/>
      <c r="K120" s="48"/>
      <c r="L120" s="115"/>
      <c r="M120" s="179">
        <f t="shared" si="16"/>
        <v>0</v>
      </c>
    </row>
    <row r="121" spans="1:19" ht="15.75" customHeight="1">
      <c r="A121" s="34" t="s">
        <v>138</v>
      </c>
      <c r="B121" s="45"/>
      <c r="C121" s="235" t="s">
        <v>261</v>
      </c>
      <c r="D121" s="34"/>
      <c r="E121" s="34"/>
      <c r="F121" s="34"/>
      <c r="G121" s="52"/>
      <c r="H121" s="52">
        <f t="shared" ref="H121:H124" si="17">D121*E121*F121*G121</f>
        <v>0</v>
      </c>
      <c r="I121" s="53">
        <v>1</v>
      </c>
      <c r="J121" s="52">
        <f>H121:H125*I121</f>
        <v>0</v>
      </c>
      <c r="K121" s="54"/>
      <c r="L121" s="115"/>
      <c r="M121" s="179">
        <f t="shared" si="16"/>
        <v>0</v>
      </c>
    </row>
    <row r="122" spans="1:19">
      <c r="A122" s="34" t="s">
        <v>139</v>
      </c>
      <c r="B122" s="45"/>
      <c r="C122" s="235" t="s">
        <v>261</v>
      </c>
      <c r="D122" s="34"/>
      <c r="E122" s="34"/>
      <c r="F122" s="34"/>
      <c r="G122" s="52"/>
      <c r="H122" s="52">
        <f t="shared" si="17"/>
        <v>0</v>
      </c>
      <c r="I122" s="53">
        <v>1</v>
      </c>
      <c r="J122" s="52">
        <f>H122:H126*I122</f>
        <v>0</v>
      </c>
      <c r="K122" s="54"/>
      <c r="L122" s="173"/>
      <c r="M122" s="179">
        <f t="shared" si="16"/>
        <v>0</v>
      </c>
    </row>
    <row r="123" spans="1:19">
      <c r="A123" s="34" t="s">
        <v>140</v>
      </c>
      <c r="B123" s="55"/>
      <c r="C123" s="235" t="s">
        <v>261</v>
      </c>
      <c r="D123" s="34"/>
      <c r="E123" s="34"/>
      <c r="F123" s="34"/>
      <c r="G123" s="52"/>
      <c r="H123" s="52">
        <f t="shared" si="17"/>
        <v>0</v>
      </c>
      <c r="I123" s="53">
        <v>1</v>
      </c>
      <c r="J123" s="52">
        <f>H123:H130*I123</f>
        <v>0</v>
      </c>
      <c r="K123" s="54"/>
      <c r="L123" s="173"/>
      <c r="M123" s="179">
        <f t="shared" si="16"/>
        <v>0</v>
      </c>
    </row>
    <row r="124" spans="1:19">
      <c r="A124" s="34" t="s">
        <v>141</v>
      </c>
      <c r="B124" s="55"/>
      <c r="C124" s="235" t="s">
        <v>261</v>
      </c>
      <c r="D124" s="34"/>
      <c r="E124" s="34"/>
      <c r="F124" s="34"/>
      <c r="G124" s="52"/>
      <c r="H124" s="52">
        <f t="shared" si="17"/>
        <v>0</v>
      </c>
      <c r="I124" s="53">
        <v>1</v>
      </c>
      <c r="J124" s="52">
        <f>H124:H131*I124</f>
        <v>0</v>
      </c>
      <c r="K124" s="54"/>
      <c r="L124" s="173"/>
      <c r="M124" s="179">
        <f t="shared" si="16"/>
        <v>0</v>
      </c>
    </row>
    <row r="125" spans="1:19" ht="15.75" customHeight="1">
      <c r="A125" s="38"/>
      <c r="B125" s="166" t="s">
        <v>142</v>
      </c>
      <c r="C125" s="166"/>
      <c r="D125" s="38"/>
      <c r="E125" s="38"/>
      <c r="F125" s="38"/>
      <c r="G125" s="167"/>
      <c r="H125" s="168">
        <f>SUM(H121:H124)</f>
        <v>0</v>
      </c>
      <c r="I125" s="169"/>
      <c r="J125" s="168">
        <f>SUM(J121:J124)</f>
        <v>0</v>
      </c>
      <c r="K125" s="168">
        <f>SUM(K121:K124)</f>
        <v>0</v>
      </c>
      <c r="L125" s="115"/>
      <c r="M125" s="179">
        <f t="shared" si="16"/>
        <v>0</v>
      </c>
    </row>
    <row r="126" spans="1:19" ht="15.75" customHeight="1">
      <c r="A126" s="58" t="s">
        <v>143</v>
      </c>
      <c r="B126" s="33" t="s">
        <v>144</v>
      </c>
      <c r="C126" s="33"/>
      <c r="D126" s="39"/>
      <c r="E126" s="39"/>
      <c r="F126" s="39"/>
      <c r="G126" s="48"/>
      <c r="H126" s="48"/>
      <c r="I126" s="50"/>
      <c r="J126" s="48"/>
      <c r="K126" s="48"/>
      <c r="L126" s="115"/>
      <c r="M126" s="179">
        <f t="shared" si="16"/>
        <v>0</v>
      </c>
    </row>
    <row r="127" spans="1:19" ht="15.75" customHeight="1">
      <c r="A127" s="34" t="s">
        <v>145</v>
      </c>
      <c r="B127" s="45"/>
      <c r="C127" s="235" t="s">
        <v>261</v>
      </c>
      <c r="D127" s="34"/>
      <c r="E127" s="34"/>
      <c r="F127" s="34"/>
      <c r="G127" s="52"/>
      <c r="H127" s="52">
        <f t="shared" ref="H127:H130" si="18">D127*E127*F127*G127</f>
        <v>0</v>
      </c>
      <c r="I127" s="53">
        <v>1</v>
      </c>
      <c r="J127" s="52">
        <f>H127:H151*I127</f>
        <v>0</v>
      </c>
      <c r="K127" s="54"/>
      <c r="L127" s="115"/>
      <c r="M127" s="179">
        <f t="shared" si="16"/>
        <v>0</v>
      </c>
    </row>
    <row r="128" spans="1:19" ht="15.75" customHeight="1">
      <c r="A128" s="34" t="s">
        <v>146</v>
      </c>
      <c r="B128" s="45"/>
      <c r="C128" s="235" t="s">
        <v>261</v>
      </c>
      <c r="D128" s="34"/>
      <c r="E128" s="34"/>
      <c r="F128" s="34"/>
      <c r="G128" s="52"/>
      <c r="H128" s="52">
        <f t="shared" si="18"/>
        <v>0</v>
      </c>
      <c r="I128" s="53">
        <v>1</v>
      </c>
      <c r="J128" s="52">
        <f>H128:H152*I128</f>
        <v>0</v>
      </c>
      <c r="K128" s="54"/>
      <c r="L128" s="115"/>
      <c r="M128" s="179">
        <f t="shared" si="16"/>
        <v>0</v>
      </c>
    </row>
    <row r="129" spans="1:19" ht="15.75" customHeight="1">
      <c r="A129" s="34" t="s">
        <v>147</v>
      </c>
      <c r="B129" s="55"/>
      <c r="C129" s="235" t="s">
        <v>261</v>
      </c>
      <c r="D129" s="34"/>
      <c r="E129" s="34"/>
      <c r="F129" s="34"/>
      <c r="G129" s="183"/>
      <c r="H129" s="183">
        <f t="shared" si="18"/>
        <v>0</v>
      </c>
      <c r="I129" s="53">
        <v>1</v>
      </c>
      <c r="J129" s="183">
        <f>H129:H151*I129</f>
        <v>0</v>
      </c>
      <c r="K129" s="54"/>
      <c r="L129" s="115"/>
      <c r="M129" s="179">
        <f t="shared" si="16"/>
        <v>0</v>
      </c>
    </row>
    <row r="130" spans="1:19" ht="15.75" customHeight="1">
      <c r="A130" s="34" t="s">
        <v>148</v>
      </c>
      <c r="B130" s="55"/>
      <c r="C130" s="235" t="s">
        <v>261</v>
      </c>
      <c r="D130" s="34"/>
      <c r="E130" s="34"/>
      <c r="F130" s="34"/>
      <c r="G130" s="183"/>
      <c r="H130" s="183">
        <f t="shared" si="18"/>
        <v>0</v>
      </c>
      <c r="I130" s="53">
        <v>1</v>
      </c>
      <c r="J130" s="183">
        <f>H130:H152*I130</f>
        <v>0</v>
      </c>
      <c r="K130" s="54"/>
      <c r="L130" s="115"/>
      <c r="M130" s="179">
        <f t="shared" si="16"/>
        <v>0</v>
      </c>
    </row>
    <row r="131" spans="1:19" ht="15.75" customHeight="1">
      <c r="A131" s="38"/>
      <c r="B131" s="166" t="s">
        <v>149</v>
      </c>
      <c r="C131" s="166"/>
      <c r="D131" s="38"/>
      <c r="E131" s="38"/>
      <c r="F131" s="38"/>
      <c r="G131" s="167"/>
      <c r="H131" s="168">
        <f>SUM(H127:H130)</f>
        <v>0</v>
      </c>
      <c r="I131" s="169"/>
      <c r="J131" s="168">
        <f>SUM(J127:J130)</f>
        <v>0</v>
      </c>
      <c r="K131" s="168">
        <f>SUM(K127:K130)</f>
        <v>0</v>
      </c>
      <c r="L131" s="115"/>
      <c r="M131" s="179">
        <f t="shared" si="16"/>
        <v>0</v>
      </c>
    </row>
    <row r="132" spans="1:19" ht="15.75" customHeight="1">
      <c r="A132" s="43"/>
      <c r="B132" s="61" t="s">
        <v>150</v>
      </c>
      <c r="C132" s="61"/>
      <c r="D132" s="43"/>
      <c r="E132" s="43"/>
      <c r="F132" s="43"/>
      <c r="G132" s="62"/>
      <c r="H132" s="62">
        <f>H125+H131</f>
        <v>0</v>
      </c>
      <c r="I132" s="63"/>
      <c r="J132" s="62">
        <f>J125+J131</f>
        <v>0</v>
      </c>
      <c r="K132" s="62">
        <f>K125+K131</f>
        <v>0</v>
      </c>
      <c r="L132" s="115"/>
      <c r="M132" s="179">
        <f>J132/$M$2</f>
        <v>0</v>
      </c>
      <c r="P132" s="219">
        <f>M132</f>
        <v>0</v>
      </c>
      <c r="S132" s="179">
        <f>J132</f>
        <v>0</v>
      </c>
    </row>
    <row r="133" spans="1:19" ht="15.75" customHeight="1">
      <c r="A133" s="246" t="s">
        <v>151</v>
      </c>
      <c r="B133" s="246"/>
      <c r="C133" s="64"/>
      <c r="D133" s="44"/>
      <c r="E133" s="44"/>
      <c r="F133" s="44"/>
      <c r="G133" s="65"/>
      <c r="H133" s="65"/>
      <c r="I133" s="66"/>
      <c r="J133" s="65"/>
      <c r="K133" s="65"/>
      <c r="L133" s="115"/>
      <c r="M133" s="179">
        <f t="shared" si="16"/>
        <v>0</v>
      </c>
    </row>
    <row r="134" spans="1:19" s="192" customFormat="1" ht="15.75" customHeight="1">
      <c r="A134" s="67" t="s">
        <v>152</v>
      </c>
      <c r="B134" s="184"/>
      <c r="C134" s="288" t="s">
        <v>262</v>
      </c>
      <c r="D134" s="40"/>
      <c r="E134" s="40"/>
      <c r="F134" s="40"/>
      <c r="G134" s="68"/>
      <c r="H134" s="68">
        <f>D134*E134*F134*G134</f>
        <v>0</v>
      </c>
      <c r="I134" s="69">
        <v>1</v>
      </c>
      <c r="J134" s="68">
        <f>H134*I134</f>
        <v>0</v>
      </c>
      <c r="K134" s="185"/>
      <c r="L134" s="186"/>
      <c r="M134" s="179">
        <f t="shared" si="16"/>
        <v>0</v>
      </c>
      <c r="N134" s="220"/>
      <c r="O134" s="220"/>
      <c r="P134" s="220"/>
    </row>
    <row r="135" spans="1:19" s="192" customFormat="1" ht="15.75" customHeight="1">
      <c r="A135" s="67" t="s">
        <v>153</v>
      </c>
      <c r="B135" s="184"/>
      <c r="C135" s="288" t="s">
        <v>262</v>
      </c>
      <c r="D135" s="40"/>
      <c r="E135" s="40"/>
      <c r="F135" s="40"/>
      <c r="G135" s="68"/>
      <c r="H135" s="68">
        <f>D135*E135*F135*G135</f>
        <v>0</v>
      </c>
      <c r="I135" s="69">
        <v>1</v>
      </c>
      <c r="J135" s="68">
        <f>H135*I135</f>
        <v>0</v>
      </c>
      <c r="K135" s="185"/>
      <c r="L135" s="186"/>
      <c r="M135" s="179">
        <f t="shared" si="16"/>
        <v>0</v>
      </c>
      <c r="N135" s="220"/>
      <c r="O135" s="220"/>
      <c r="P135" s="220"/>
    </row>
    <row r="136" spans="1:19" s="192" customFormat="1" ht="15.75" customHeight="1">
      <c r="A136" s="67" t="s">
        <v>154</v>
      </c>
      <c r="B136" s="184"/>
      <c r="C136" s="288" t="s">
        <v>262</v>
      </c>
      <c r="D136" s="40"/>
      <c r="E136" s="40"/>
      <c r="F136" s="40"/>
      <c r="G136" s="68"/>
      <c r="H136" s="68">
        <f>D136*E136*F136*G136</f>
        <v>0</v>
      </c>
      <c r="I136" s="69">
        <v>1</v>
      </c>
      <c r="J136" s="68">
        <f>H136*I136</f>
        <v>0</v>
      </c>
      <c r="K136" s="185"/>
      <c r="L136" s="186"/>
      <c r="M136" s="179">
        <f t="shared" si="16"/>
        <v>0</v>
      </c>
      <c r="N136" s="220"/>
      <c r="O136" s="220"/>
      <c r="P136" s="220"/>
    </row>
    <row r="137" spans="1:19" s="192" customFormat="1" ht="15.75" customHeight="1">
      <c r="A137" s="67" t="s">
        <v>155</v>
      </c>
      <c r="B137" s="184"/>
      <c r="C137" s="288" t="s">
        <v>262</v>
      </c>
      <c r="D137" s="40"/>
      <c r="E137" s="40"/>
      <c r="F137" s="40"/>
      <c r="G137" s="68"/>
      <c r="H137" s="68">
        <f>D137*E137*F137*G137</f>
        <v>0</v>
      </c>
      <c r="I137" s="69">
        <v>1</v>
      </c>
      <c r="J137" s="68">
        <f>H137*I137</f>
        <v>0</v>
      </c>
      <c r="K137" s="185"/>
      <c r="L137" s="186"/>
      <c r="M137" s="179">
        <f t="shared" si="16"/>
        <v>0</v>
      </c>
      <c r="N137" s="220"/>
      <c r="O137" s="220"/>
      <c r="P137" s="220"/>
    </row>
    <row r="138" spans="1:19" ht="15.75" customHeight="1">
      <c r="A138" s="43"/>
      <c r="B138" s="61" t="s">
        <v>156</v>
      </c>
      <c r="C138" s="70"/>
      <c r="D138" s="43"/>
      <c r="E138" s="43"/>
      <c r="F138" s="43"/>
      <c r="G138" s="62"/>
      <c r="H138" s="62">
        <f>SUM(H134:H137)</f>
        <v>0</v>
      </c>
      <c r="I138" s="63"/>
      <c r="J138" s="62">
        <f>SUM(J134:J137)</f>
        <v>0</v>
      </c>
      <c r="K138" s="62">
        <f>SUM(K134:K137)</f>
        <v>0</v>
      </c>
      <c r="L138" s="125"/>
      <c r="M138" s="179">
        <f t="shared" si="16"/>
        <v>0</v>
      </c>
      <c r="P138" s="219">
        <f>M138</f>
        <v>0</v>
      </c>
      <c r="S138" s="179">
        <f>J138</f>
        <v>0</v>
      </c>
    </row>
    <row r="139" spans="1:19" ht="15.75" customHeight="1">
      <c r="A139" s="246" t="s">
        <v>157</v>
      </c>
      <c r="B139" s="246"/>
      <c r="C139" s="64"/>
      <c r="D139" s="44"/>
      <c r="E139" s="44"/>
      <c r="F139" s="44"/>
      <c r="G139" s="65"/>
      <c r="H139" s="65"/>
      <c r="I139" s="66"/>
      <c r="J139" s="65"/>
      <c r="K139" s="65"/>
      <c r="L139" s="115"/>
      <c r="M139" s="179">
        <f t="shared" si="16"/>
        <v>0</v>
      </c>
    </row>
    <row r="140" spans="1:19" ht="15.75" customHeight="1">
      <c r="A140" s="58" t="s">
        <v>158</v>
      </c>
      <c r="B140" s="33" t="s">
        <v>159</v>
      </c>
      <c r="C140" s="33"/>
      <c r="D140" s="39"/>
      <c r="E140" s="39"/>
      <c r="F140" s="39"/>
      <c r="G140" s="48"/>
      <c r="H140" s="48"/>
      <c r="I140" s="50"/>
      <c r="J140" s="48"/>
      <c r="K140" s="48"/>
      <c r="L140" s="115"/>
      <c r="M140" s="179">
        <f t="shared" si="16"/>
        <v>0</v>
      </c>
    </row>
    <row r="141" spans="1:19">
      <c r="A141" s="34" t="s">
        <v>160</v>
      </c>
      <c r="B141" s="45"/>
      <c r="C141" s="45" t="s">
        <v>263</v>
      </c>
      <c r="D141" s="34"/>
      <c r="E141" s="34"/>
      <c r="F141" s="34"/>
      <c r="G141" s="52"/>
      <c r="H141" s="52"/>
      <c r="I141" s="53"/>
      <c r="J141" s="52"/>
      <c r="K141" s="54"/>
      <c r="L141" s="173"/>
      <c r="M141" s="179">
        <f t="shared" si="16"/>
        <v>0</v>
      </c>
    </row>
    <row r="142" spans="1:19" ht="15.75" customHeight="1">
      <c r="A142" s="34" t="s">
        <v>161</v>
      </c>
      <c r="B142" s="55"/>
      <c r="C142" s="45" t="s">
        <v>263</v>
      </c>
      <c r="D142" s="34"/>
      <c r="E142" s="34"/>
      <c r="F142" s="34"/>
      <c r="G142" s="52"/>
      <c r="H142" s="52">
        <f>D142*E142*F142*G142</f>
        <v>0</v>
      </c>
      <c r="I142" s="53">
        <v>1</v>
      </c>
      <c r="J142" s="52">
        <f>H142*I142</f>
        <v>0</v>
      </c>
      <c r="K142" s="54"/>
      <c r="L142" s="187"/>
      <c r="M142" s="179">
        <f t="shared" si="16"/>
        <v>0</v>
      </c>
    </row>
    <row r="143" spans="1:19" ht="15.75" customHeight="1">
      <c r="A143" s="34" t="s">
        <v>162</v>
      </c>
      <c r="B143" s="55"/>
      <c r="C143" s="45" t="s">
        <v>263</v>
      </c>
      <c r="D143" s="34"/>
      <c r="E143" s="34"/>
      <c r="F143" s="34"/>
      <c r="G143" s="52"/>
      <c r="H143" s="52">
        <f>D143*E143*F143*G143</f>
        <v>0</v>
      </c>
      <c r="I143" s="53">
        <v>1</v>
      </c>
      <c r="J143" s="52">
        <f>H143*I143</f>
        <v>0</v>
      </c>
      <c r="K143" s="54"/>
      <c r="L143" s="115"/>
      <c r="M143" s="179">
        <f t="shared" si="16"/>
        <v>0</v>
      </c>
    </row>
    <row r="144" spans="1:19" ht="15.75" customHeight="1">
      <c r="A144" s="34">
        <v>814</v>
      </c>
      <c r="B144" s="45"/>
      <c r="C144" s="45" t="s">
        <v>263</v>
      </c>
      <c r="D144" s="34"/>
      <c r="E144" s="34"/>
      <c r="F144" s="34"/>
      <c r="G144" s="52"/>
      <c r="H144" s="52">
        <f>D144*E144*F144*G144</f>
        <v>0</v>
      </c>
      <c r="I144" s="53">
        <v>1</v>
      </c>
      <c r="J144" s="52">
        <f>H144*I144</f>
        <v>0</v>
      </c>
      <c r="K144" s="54"/>
      <c r="L144" s="115"/>
      <c r="M144" s="179">
        <f t="shared" si="16"/>
        <v>0</v>
      </c>
    </row>
    <row r="145" spans="1:19" ht="15.75" customHeight="1">
      <c r="A145" s="47"/>
      <c r="B145" s="174" t="s">
        <v>163</v>
      </c>
      <c r="C145" s="174"/>
      <c r="D145" s="47"/>
      <c r="E145" s="47"/>
      <c r="F145" s="47"/>
      <c r="G145" s="175"/>
      <c r="H145" s="176">
        <f>SUM(H141:H144)</f>
        <v>0</v>
      </c>
      <c r="I145" s="177"/>
      <c r="J145" s="176">
        <f>SUM(J141:J144)</f>
        <v>0</v>
      </c>
      <c r="K145" s="176">
        <f>SUM(K141:K143)</f>
        <v>0</v>
      </c>
      <c r="L145" s="115"/>
      <c r="M145" s="179">
        <f t="shared" si="16"/>
        <v>0</v>
      </c>
    </row>
    <row r="146" spans="1:19" ht="15.75" customHeight="1">
      <c r="A146" s="71"/>
      <c r="B146" s="61" t="s">
        <v>164</v>
      </c>
      <c r="C146" s="61"/>
      <c r="D146" s="71"/>
      <c r="E146" s="71"/>
      <c r="F146" s="71"/>
      <c r="G146" s="72"/>
      <c r="H146" s="62">
        <f>H145</f>
        <v>0</v>
      </c>
      <c r="I146" s="63"/>
      <c r="J146" s="62">
        <f>J145</f>
        <v>0</v>
      </c>
      <c r="K146" s="62">
        <f>K145</f>
        <v>0</v>
      </c>
      <c r="L146" s="115"/>
      <c r="M146" s="179">
        <f t="shared" si="16"/>
        <v>0</v>
      </c>
      <c r="P146" s="219">
        <f>M146</f>
        <v>0</v>
      </c>
      <c r="S146" s="179">
        <f>J146</f>
        <v>0</v>
      </c>
    </row>
    <row r="147" spans="1:19" ht="15.75" customHeight="1">
      <c r="A147" s="246" t="s">
        <v>165</v>
      </c>
      <c r="B147" s="246"/>
      <c r="C147" s="64"/>
      <c r="D147" s="44"/>
      <c r="E147" s="44"/>
      <c r="F147" s="44"/>
      <c r="G147" s="65"/>
      <c r="H147" s="65"/>
      <c r="I147" s="66"/>
      <c r="J147" s="65"/>
      <c r="K147" s="65"/>
      <c r="L147" s="115"/>
      <c r="M147" s="179">
        <f t="shared" si="16"/>
        <v>0</v>
      </c>
    </row>
    <row r="148" spans="1:19" ht="15.75" customHeight="1">
      <c r="A148" s="73" t="s">
        <v>166</v>
      </c>
      <c r="B148" s="74" t="s">
        <v>167</v>
      </c>
      <c r="C148" s="74" t="s">
        <v>264</v>
      </c>
      <c r="D148" s="40"/>
      <c r="E148" s="40"/>
      <c r="F148" s="40"/>
      <c r="G148" s="68"/>
      <c r="H148" s="68">
        <f>D148*E148*F148*G148</f>
        <v>0</v>
      </c>
      <c r="I148" s="75">
        <v>1</v>
      </c>
      <c r="J148" s="76">
        <f>I148*H148</f>
        <v>0</v>
      </c>
      <c r="K148" s="76"/>
      <c r="L148" s="115"/>
      <c r="M148" s="179">
        <f t="shared" si="16"/>
        <v>0</v>
      </c>
    </row>
    <row r="149" spans="1:19" ht="15.75" customHeight="1">
      <c r="A149" s="71"/>
      <c r="B149" s="61" t="s">
        <v>168</v>
      </c>
      <c r="C149" s="61"/>
      <c r="D149" s="71"/>
      <c r="E149" s="71"/>
      <c r="F149" s="71"/>
      <c r="G149" s="72"/>
      <c r="H149" s="62">
        <f>H148</f>
        <v>0</v>
      </c>
      <c r="I149" s="63"/>
      <c r="J149" s="62">
        <f>J148</f>
        <v>0</v>
      </c>
      <c r="K149" s="62">
        <f>K148</f>
        <v>0</v>
      </c>
      <c r="L149" s="115"/>
      <c r="M149" s="179">
        <f t="shared" si="16"/>
        <v>0</v>
      </c>
      <c r="P149" s="219">
        <f>M149</f>
        <v>0</v>
      </c>
      <c r="S149" s="179">
        <f>J149</f>
        <v>0</v>
      </c>
    </row>
    <row r="150" spans="1:19" ht="15.75" customHeight="1">
      <c r="A150" s="78"/>
      <c r="B150" s="77" t="s">
        <v>169</v>
      </c>
      <c r="C150" s="77"/>
      <c r="D150" s="78"/>
      <c r="E150" s="78"/>
      <c r="F150" s="78"/>
      <c r="G150" s="79"/>
      <c r="H150" s="80">
        <f>SUM(H149,H146,H138,H132,H118,H106,H95,H47,)</f>
        <v>0</v>
      </c>
      <c r="I150" s="81"/>
      <c r="J150" s="80">
        <f t="shared" ref="J150:K150" si="19">SUM(J149,J146,J138,J132,J118,J106,J95,J47,)</f>
        <v>0</v>
      </c>
      <c r="K150" s="80">
        <f t="shared" si="19"/>
        <v>0</v>
      </c>
      <c r="L150" s="115"/>
      <c r="M150" s="179">
        <f t="shared" si="16"/>
        <v>0</v>
      </c>
    </row>
    <row r="151" spans="1:19" ht="15.75" customHeight="1">
      <c r="A151" s="146"/>
      <c r="B151" s="188"/>
      <c r="C151" s="147"/>
      <c r="H151" s="179"/>
      <c r="I151" s="189"/>
      <c r="J151" s="219">
        <f>J150/M2</f>
        <v>0</v>
      </c>
      <c r="M151" s="204"/>
    </row>
    <row r="152" spans="1:19" ht="15.75" customHeight="1">
      <c r="A152" s="146"/>
      <c r="B152" s="147"/>
      <c r="C152" s="147"/>
      <c r="H152" s="179"/>
      <c r="I152" s="189"/>
      <c r="J152" s="190"/>
    </row>
    <row r="153" spans="1:19" ht="15.75" customHeight="1">
      <c r="A153" s="146"/>
      <c r="B153" s="147"/>
      <c r="C153" s="147"/>
      <c r="H153" s="179"/>
      <c r="I153" s="189"/>
      <c r="J153" s="191"/>
    </row>
    <row r="154" spans="1:19" ht="15.75" customHeight="1">
      <c r="A154" s="146"/>
      <c r="B154" s="147"/>
      <c r="C154" s="147"/>
      <c r="H154" s="179"/>
      <c r="I154" s="189"/>
    </row>
    <row r="155" spans="1:19" ht="15.75" customHeight="1">
      <c r="A155" s="146"/>
      <c r="B155" s="147"/>
      <c r="C155" s="147"/>
      <c r="H155" s="179"/>
      <c r="I155" s="189"/>
    </row>
    <row r="156" spans="1:19" ht="15.75" customHeight="1">
      <c r="A156" s="146"/>
      <c r="B156" s="147"/>
      <c r="C156" s="147"/>
      <c r="H156" s="179"/>
      <c r="I156" s="189"/>
    </row>
    <row r="157" spans="1:19" ht="15.75" customHeight="1">
      <c r="A157" s="146"/>
      <c r="B157" s="147"/>
      <c r="C157" s="147"/>
      <c r="G157" s="200"/>
      <c r="H157" s="201"/>
      <c r="I157" s="189"/>
    </row>
    <row r="158" spans="1:19" ht="15.75" customHeight="1">
      <c r="A158" s="146"/>
      <c r="B158" s="147"/>
      <c r="C158" s="147"/>
      <c r="H158" s="179"/>
      <c r="I158" s="189"/>
    </row>
    <row r="159" spans="1:19" ht="15.75" customHeight="1">
      <c r="A159" s="146"/>
      <c r="B159" s="147"/>
      <c r="C159" s="147"/>
      <c r="H159" s="199"/>
    </row>
    <row r="160" spans="1:19" ht="15.75" customHeight="1">
      <c r="A160" s="146"/>
      <c r="B160" s="147"/>
      <c r="C160" s="147"/>
      <c r="H160" s="204"/>
    </row>
    <row r="161" spans="1:9" ht="15.75" customHeight="1">
      <c r="A161" s="146"/>
      <c r="B161" s="147"/>
      <c r="C161" s="147"/>
      <c r="I161" s="189"/>
    </row>
    <row r="162" spans="1:9" ht="15.75" customHeight="1">
      <c r="A162" s="146"/>
      <c r="B162" s="147"/>
      <c r="C162" s="147"/>
      <c r="I162" s="189"/>
    </row>
    <row r="163" spans="1:9" ht="15.75" customHeight="1">
      <c r="A163" s="146"/>
      <c r="B163" s="147"/>
      <c r="C163" s="147"/>
      <c r="I163" s="189"/>
    </row>
    <row r="164" spans="1:9" ht="15.75" customHeight="1">
      <c r="A164" s="146"/>
      <c r="B164" s="147"/>
      <c r="C164" s="147"/>
      <c r="I164" s="189"/>
    </row>
    <row r="165" spans="1:9" ht="15.75" customHeight="1">
      <c r="A165" s="146"/>
      <c r="B165" s="147"/>
      <c r="C165" s="147"/>
      <c r="I165" s="189"/>
    </row>
    <row r="166" spans="1:9" ht="15.75" customHeight="1">
      <c r="A166" s="146"/>
      <c r="B166" s="147"/>
      <c r="C166" s="147"/>
      <c r="I166" s="189"/>
    </row>
    <row r="167" spans="1:9" ht="15.75" customHeight="1">
      <c r="A167" s="146"/>
      <c r="B167" s="147"/>
      <c r="C167" s="147"/>
      <c r="I167" s="189"/>
    </row>
    <row r="168" spans="1:9" ht="15.75" customHeight="1">
      <c r="A168" s="146"/>
      <c r="B168" s="147"/>
      <c r="C168" s="147"/>
      <c r="I168" s="189"/>
    </row>
    <row r="169" spans="1:9" ht="15.75" customHeight="1">
      <c r="A169" s="146"/>
      <c r="B169" s="147"/>
      <c r="C169" s="147"/>
      <c r="I169" s="189"/>
    </row>
    <row r="170" spans="1:9" ht="15.75" customHeight="1">
      <c r="A170" s="146"/>
      <c r="B170" s="147"/>
      <c r="C170" s="147"/>
      <c r="I170" s="189"/>
    </row>
    <row r="171" spans="1:9" ht="15.75" customHeight="1">
      <c r="A171" s="146"/>
      <c r="B171" s="147"/>
      <c r="C171" s="147"/>
      <c r="I171" s="189"/>
    </row>
    <row r="172" spans="1:9" ht="15.75" customHeight="1">
      <c r="A172" s="146"/>
      <c r="B172" s="147"/>
      <c r="C172" s="147"/>
      <c r="I172" s="189"/>
    </row>
    <row r="173" spans="1:9" ht="15.75" customHeight="1">
      <c r="A173" s="146"/>
      <c r="B173" s="147"/>
      <c r="C173" s="147"/>
      <c r="I173" s="189"/>
    </row>
    <row r="174" spans="1:9" ht="15.75" customHeight="1">
      <c r="A174" s="146"/>
      <c r="B174" s="147"/>
      <c r="C174" s="147"/>
      <c r="I174" s="189"/>
    </row>
    <row r="175" spans="1:9" ht="15.75" customHeight="1">
      <c r="A175" s="146"/>
      <c r="B175" s="147"/>
      <c r="C175" s="147"/>
      <c r="I175" s="189"/>
    </row>
    <row r="176" spans="1:9" ht="15.75" customHeight="1">
      <c r="A176" s="146"/>
      <c r="B176" s="147"/>
      <c r="C176" s="147"/>
      <c r="I176" s="189"/>
    </row>
    <row r="177" spans="1:9" ht="15.75" customHeight="1">
      <c r="A177" s="146"/>
      <c r="B177" s="147"/>
      <c r="C177" s="147"/>
      <c r="I177" s="189"/>
    </row>
    <row r="178" spans="1:9" ht="15.75" customHeight="1">
      <c r="A178" s="146"/>
      <c r="B178" s="147"/>
      <c r="C178" s="147"/>
      <c r="I178" s="189"/>
    </row>
    <row r="179" spans="1:9" ht="15.75" customHeight="1">
      <c r="A179" s="146"/>
      <c r="B179" s="147"/>
      <c r="C179" s="147"/>
      <c r="I179" s="189"/>
    </row>
    <row r="180" spans="1:9" ht="15.75" customHeight="1">
      <c r="A180" s="146"/>
      <c r="B180" s="147"/>
      <c r="C180" s="147"/>
      <c r="I180" s="189"/>
    </row>
    <row r="181" spans="1:9" ht="15.75" customHeight="1">
      <c r="A181" s="146"/>
      <c r="B181" s="147"/>
      <c r="C181" s="147"/>
      <c r="I181" s="189"/>
    </row>
    <row r="182" spans="1:9" ht="15.75" customHeight="1">
      <c r="A182" s="146"/>
      <c r="B182" s="147"/>
      <c r="C182" s="147"/>
      <c r="I182" s="189"/>
    </row>
    <row r="183" spans="1:9" ht="15.75" customHeight="1">
      <c r="A183" s="146"/>
      <c r="B183" s="147"/>
      <c r="C183" s="147"/>
      <c r="I183" s="189"/>
    </row>
    <row r="184" spans="1:9" ht="15.75" customHeight="1">
      <c r="A184" s="146"/>
      <c r="B184" s="147"/>
      <c r="C184" s="147"/>
      <c r="I184" s="189"/>
    </row>
    <row r="185" spans="1:9" ht="15.75" customHeight="1">
      <c r="A185" s="146"/>
      <c r="B185" s="147"/>
      <c r="C185" s="147"/>
      <c r="I185" s="189"/>
    </row>
    <row r="186" spans="1:9" ht="15.75" customHeight="1">
      <c r="A186" s="146"/>
      <c r="B186" s="147"/>
      <c r="C186" s="147"/>
      <c r="I186" s="189"/>
    </row>
    <row r="187" spans="1:9" ht="15.75" customHeight="1">
      <c r="A187" s="146"/>
      <c r="B187" s="147"/>
      <c r="C187" s="147"/>
      <c r="I187" s="189"/>
    </row>
    <row r="188" spans="1:9" ht="15.75" customHeight="1">
      <c r="A188" s="146"/>
      <c r="B188" s="147"/>
      <c r="C188" s="147"/>
      <c r="I188" s="189"/>
    </row>
    <row r="189" spans="1:9" ht="15.75" customHeight="1">
      <c r="A189" s="146"/>
      <c r="B189" s="147"/>
      <c r="C189" s="147"/>
      <c r="I189" s="189"/>
    </row>
    <row r="190" spans="1:9" ht="15.75" customHeight="1">
      <c r="A190" s="146"/>
      <c r="B190" s="147"/>
      <c r="C190" s="147"/>
      <c r="I190" s="189"/>
    </row>
    <row r="191" spans="1:9" ht="15.75" customHeight="1">
      <c r="A191" s="146"/>
      <c r="B191" s="147"/>
      <c r="C191" s="147"/>
      <c r="I191" s="189"/>
    </row>
    <row r="192" spans="1:9" ht="15.75" customHeight="1">
      <c r="A192" s="146"/>
      <c r="B192" s="147"/>
      <c r="C192" s="147"/>
      <c r="I192" s="189"/>
    </row>
    <row r="193" spans="1:9" ht="15.75" customHeight="1">
      <c r="A193" s="146"/>
      <c r="B193" s="147"/>
      <c r="C193" s="147"/>
      <c r="I193" s="189"/>
    </row>
    <row r="194" spans="1:9" ht="15.75" customHeight="1">
      <c r="A194" s="146"/>
      <c r="B194" s="147"/>
      <c r="C194" s="147"/>
      <c r="I194" s="189"/>
    </row>
    <row r="195" spans="1:9" ht="15.75" customHeight="1">
      <c r="A195" s="146"/>
      <c r="B195" s="147"/>
      <c r="C195" s="147"/>
      <c r="I195" s="189"/>
    </row>
    <row r="196" spans="1:9" ht="15.75" customHeight="1">
      <c r="A196" s="146"/>
      <c r="B196" s="147"/>
      <c r="C196" s="147"/>
      <c r="I196" s="189"/>
    </row>
    <row r="197" spans="1:9" ht="15.75" customHeight="1">
      <c r="A197" s="146"/>
      <c r="B197" s="147"/>
      <c r="C197" s="147"/>
      <c r="I197" s="189"/>
    </row>
    <row r="198" spans="1:9" ht="15.75" customHeight="1">
      <c r="A198" s="146"/>
      <c r="B198" s="147"/>
      <c r="C198" s="147"/>
      <c r="I198" s="189"/>
    </row>
    <row r="199" spans="1:9" ht="15.75" customHeight="1">
      <c r="A199" s="146"/>
      <c r="B199" s="147"/>
      <c r="C199" s="147"/>
      <c r="I199" s="189"/>
    </row>
    <row r="200" spans="1:9" ht="15.75" customHeight="1">
      <c r="A200" s="146"/>
      <c r="B200" s="147"/>
      <c r="C200" s="147"/>
      <c r="I200" s="189"/>
    </row>
    <row r="201" spans="1:9" ht="15.75" customHeight="1">
      <c r="A201" s="146"/>
      <c r="B201" s="147"/>
      <c r="C201" s="147"/>
      <c r="I201" s="189"/>
    </row>
    <row r="202" spans="1:9" ht="15.75" customHeight="1">
      <c r="A202" s="146"/>
      <c r="B202" s="147"/>
      <c r="C202" s="147"/>
      <c r="I202" s="189"/>
    </row>
    <row r="203" spans="1:9" ht="15.75" customHeight="1">
      <c r="A203" s="146"/>
      <c r="B203" s="147"/>
      <c r="C203" s="147"/>
      <c r="I203" s="189"/>
    </row>
    <row r="204" spans="1:9" ht="15.75" customHeight="1">
      <c r="A204" s="146"/>
      <c r="B204" s="147"/>
      <c r="C204" s="147"/>
      <c r="I204" s="189"/>
    </row>
    <row r="205" spans="1:9" ht="15.75" customHeight="1">
      <c r="A205" s="146"/>
      <c r="B205" s="147"/>
      <c r="C205" s="147"/>
      <c r="I205" s="189"/>
    </row>
    <row r="206" spans="1:9" ht="15.75" customHeight="1">
      <c r="A206" s="146"/>
      <c r="B206" s="147"/>
      <c r="C206" s="147"/>
      <c r="I206" s="189"/>
    </row>
    <row r="207" spans="1:9" ht="15.75" customHeight="1">
      <c r="A207" s="146"/>
      <c r="B207" s="147"/>
      <c r="C207" s="147"/>
      <c r="I207" s="189"/>
    </row>
    <row r="208" spans="1:9" ht="15.75" customHeight="1">
      <c r="A208" s="146"/>
      <c r="B208" s="147"/>
      <c r="C208" s="147"/>
      <c r="I208" s="189"/>
    </row>
    <row r="209" spans="1:9" ht="15.75" customHeight="1">
      <c r="A209" s="146"/>
      <c r="B209" s="147"/>
      <c r="C209" s="147"/>
      <c r="I209" s="189"/>
    </row>
    <row r="210" spans="1:9" ht="15.75" customHeight="1">
      <c r="A210" s="146"/>
      <c r="B210" s="147"/>
      <c r="C210" s="147"/>
      <c r="I210" s="189"/>
    </row>
    <row r="211" spans="1:9" ht="15.75" customHeight="1">
      <c r="A211" s="146"/>
      <c r="B211" s="147"/>
      <c r="C211" s="147"/>
      <c r="I211" s="189"/>
    </row>
    <row r="212" spans="1:9" ht="15.75" customHeight="1">
      <c r="A212" s="146"/>
      <c r="B212" s="147"/>
      <c r="C212" s="147"/>
      <c r="I212" s="189"/>
    </row>
    <row r="213" spans="1:9" ht="15.75" customHeight="1">
      <c r="A213" s="146"/>
      <c r="B213" s="147"/>
      <c r="C213" s="147"/>
      <c r="I213" s="189"/>
    </row>
    <row r="214" spans="1:9" ht="15.75" customHeight="1">
      <c r="A214" s="146"/>
      <c r="B214" s="147"/>
      <c r="C214" s="147"/>
      <c r="I214" s="189"/>
    </row>
    <row r="215" spans="1:9" ht="15.75" customHeight="1">
      <c r="A215" s="146"/>
      <c r="B215" s="147"/>
      <c r="C215" s="147"/>
      <c r="I215" s="189"/>
    </row>
    <row r="216" spans="1:9" ht="15.75" customHeight="1">
      <c r="A216" s="146"/>
      <c r="B216" s="147"/>
      <c r="C216" s="147"/>
      <c r="I216" s="189"/>
    </row>
    <row r="217" spans="1:9" ht="15.75" customHeight="1">
      <c r="A217" s="146"/>
      <c r="B217" s="147"/>
      <c r="C217" s="147"/>
      <c r="I217" s="189"/>
    </row>
    <row r="218" spans="1:9" ht="15.75" customHeight="1">
      <c r="A218" s="146"/>
      <c r="B218" s="147"/>
      <c r="C218" s="147"/>
      <c r="I218" s="189"/>
    </row>
    <row r="219" spans="1:9" ht="15.75" customHeight="1">
      <c r="A219" s="146"/>
      <c r="B219" s="147"/>
      <c r="C219" s="147"/>
      <c r="I219" s="189"/>
    </row>
    <row r="220" spans="1:9" ht="15.75" customHeight="1">
      <c r="A220" s="146"/>
      <c r="B220" s="147"/>
      <c r="C220" s="147"/>
      <c r="I220" s="189"/>
    </row>
    <row r="221" spans="1:9" ht="15.75" customHeight="1">
      <c r="A221" s="146"/>
      <c r="B221" s="147"/>
      <c r="C221" s="147"/>
      <c r="I221" s="189"/>
    </row>
    <row r="222" spans="1:9" ht="15.75" customHeight="1">
      <c r="A222" s="146"/>
      <c r="B222" s="147"/>
      <c r="C222" s="147"/>
      <c r="I222" s="189"/>
    </row>
    <row r="223" spans="1:9" ht="15.75" customHeight="1">
      <c r="A223" s="146"/>
      <c r="B223" s="147"/>
      <c r="C223" s="147"/>
      <c r="I223" s="189"/>
    </row>
    <row r="224" spans="1:9" ht="15.75" customHeight="1">
      <c r="A224" s="146"/>
      <c r="B224" s="147"/>
      <c r="C224" s="147"/>
      <c r="I224" s="189"/>
    </row>
    <row r="225" spans="1:9" ht="15.75" customHeight="1">
      <c r="A225" s="146"/>
      <c r="B225" s="147"/>
      <c r="C225" s="147"/>
      <c r="I225" s="189"/>
    </row>
    <row r="226" spans="1:9" ht="15.75" customHeight="1">
      <c r="A226" s="146"/>
      <c r="B226" s="147"/>
      <c r="C226" s="147"/>
      <c r="I226" s="189"/>
    </row>
    <row r="227" spans="1:9" ht="15.75" customHeight="1">
      <c r="A227" s="146"/>
      <c r="B227" s="147"/>
      <c r="C227" s="147"/>
      <c r="I227" s="189"/>
    </row>
    <row r="228" spans="1:9" ht="15.75" customHeight="1">
      <c r="A228" s="146"/>
      <c r="B228" s="147"/>
      <c r="C228" s="147"/>
      <c r="I228" s="189"/>
    </row>
    <row r="229" spans="1:9" ht="15.75" customHeight="1">
      <c r="A229" s="146"/>
      <c r="B229" s="147"/>
      <c r="C229" s="147"/>
      <c r="I229" s="189"/>
    </row>
    <row r="230" spans="1:9" ht="15.75" customHeight="1">
      <c r="A230" s="146"/>
      <c r="B230" s="147"/>
      <c r="C230" s="147"/>
      <c r="I230" s="189"/>
    </row>
    <row r="231" spans="1:9" ht="15.75" customHeight="1">
      <c r="A231" s="146"/>
      <c r="B231" s="147"/>
      <c r="C231" s="147"/>
      <c r="I231" s="189"/>
    </row>
    <row r="232" spans="1:9" ht="15.75" customHeight="1">
      <c r="A232" s="146"/>
      <c r="B232" s="147"/>
      <c r="C232" s="147"/>
      <c r="I232" s="189"/>
    </row>
    <row r="233" spans="1:9" ht="15.75" customHeight="1">
      <c r="A233" s="146"/>
      <c r="B233" s="147"/>
      <c r="C233" s="147"/>
      <c r="I233" s="189"/>
    </row>
    <row r="234" spans="1:9" ht="15.75" customHeight="1">
      <c r="A234" s="146"/>
      <c r="B234" s="147"/>
      <c r="C234" s="147"/>
      <c r="I234" s="189"/>
    </row>
    <row r="235" spans="1:9" ht="15.75" customHeight="1">
      <c r="A235" s="146"/>
      <c r="B235" s="147"/>
      <c r="C235" s="147"/>
      <c r="I235" s="189"/>
    </row>
    <row r="236" spans="1:9" ht="15.75" customHeight="1">
      <c r="A236" s="146"/>
      <c r="B236" s="147"/>
      <c r="C236" s="147"/>
      <c r="I236" s="189"/>
    </row>
    <row r="237" spans="1:9" ht="15.75" customHeight="1">
      <c r="A237" s="146"/>
      <c r="B237" s="147"/>
      <c r="C237" s="147"/>
      <c r="I237" s="189"/>
    </row>
    <row r="238" spans="1:9" ht="15.75" customHeight="1">
      <c r="A238" s="146"/>
      <c r="B238" s="147"/>
      <c r="C238" s="147"/>
      <c r="I238" s="189"/>
    </row>
    <row r="239" spans="1:9" ht="15.75" customHeight="1">
      <c r="A239" s="146"/>
      <c r="B239" s="147"/>
      <c r="C239" s="147"/>
      <c r="I239" s="189"/>
    </row>
    <row r="240" spans="1:9" ht="15.75" customHeight="1">
      <c r="A240" s="146"/>
      <c r="B240" s="147"/>
      <c r="C240" s="147"/>
      <c r="I240" s="189"/>
    </row>
    <row r="241" spans="1:9" ht="15.75" customHeight="1">
      <c r="A241" s="146"/>
      <c r="B241" s="147"/>
      <c r="C241" s="147"/>
      <c r="I241" s="189"/>
    </row>
    <row r="242" spans="1:9" ht="15.75" customHeight="1">
      <c r="A242" s="146"/>
      <c r="B242" s="147"/>
      <c r="C242" s="147"/>
      <c r="I242" s="189"/>
    </row>
    <row r="243" spans="1:9" ht="15.75" customHeight="1">
      <c r="A243" s="146"/>
      <c r="B243" s="147"/>
      <c r="C243" s="147"/>
      <c r="I243" s="189"/>
    </row>
    <row r="244" spans="1:9" ht="15.75" customHeight="1">
      <c r="A244" s="146"/>
      <c r="B244" s="147"/>
      <c r="C244" s="147"/>
      <c r="I244" s="189"/>
    </row>
    <row r="245" spans="1:9" ht="15.75" customHeight="1">
      <c r="A245" s="146"/>
      <c r="B245" s="147"/>
      <c r="C245" s="147"/>
      <c r="I245" s="189"/>
    </row>
    <row r="246" spans="1:9" ht="15.75" customHeight="1">
      <c r="A246" s="146"/>
      <c r="B246" s="147"/>
      <c r="C246" s="147"/>
      <c r="I246" s="189"/>
    </row>
    <row r="247" spans="1:9" ht="15.75" customHeight="1">
      <c r="A247" s="146"/>
      <c r="B247" s="147"/>
      <c r="C247" s="147"/>
      <c r="I247" s="189"/>
    </row>
    <row r="248" spans="1:9" ht="15.75" customHeight="1">
      <c r="A248" s="146"/>
      <c r="B248" s="147"/>
      <c r="C248" s="147"/>
      <c r="I248" s="189"/>
    </row>
    <row r="249" spans="1:9" ht="15.75" customHeight="1">
      <c r="A249" s="146"/>
      <c r="B249" s="147"/>
      <c r="C249" s="147"/>
      <c r="I249" s="189"/>
    </row>
    <row r="250" spans="1:9" ht="15.75" customHeight="1">
      <c r="A250" s="146"/>
      <c r="B250" s="147"/>
      <c r="C250" s="147"/>
      <c r="I250" s="189"/>
    </row>
    <row r="251" spans="1:9" ht="15.75" customHeight="1">
      <c r="A251" s="146"/>
      <c r="B251" s="147"/>
      <c r="C251" s="147"/>
      <c r="I251" s="189"/>
    </row>
    <row r="252" spans="1:9" ht="15.75" customHeight="1">
      <c r="A252" s="146"/>
      <c r="B252" s="147"/>
      <c r="C252" s="147"/>
      <c r="I252" s="189"/>
    </row>
    <row r="253" spans="1:9" ht="15.75" customHeight="1">
      <c r="A253" s="146"/>
      <c r="B253" s="147"/>
      <c r="C253" s="147"/>
      <c r="I253" s="189"/>
    </row>
    <row r="254" spans="1:9" ht="15.75" customHeight="1">
      <c r="A254" s="146"/>
      <c r="B254" s="147"/>
      <c r="C254" s="147"/>
      <c r="I254" s="189"/>
    </row>
    <row r="255" spans="1:9" ht="15.75" customHeight="1">
      <c r="A255" s="146"/>
      <c r="B255" s="147"/>
      <c r="C255" s="147"/>
      <c r="I255" s="189"/>
    </row>
    <row r="256" spans="1:9" ht="15.75" customHeight="1">
      <c r="A256" s="146"/>
      <c r="B256" s="147"/>
      <c r="C256" s="147"/>
      <c r="I256" s="189"/>
    </row>
    <row r="257" spans="1:9" ht="15.75" customHeight="1">
      <c r="A257" s="146"/>
      <c r="B257" s="147"/>
      <c r="C257" s="147"/>
      <c r="I257" s="189"/>
    </row>
    <row r="258" spans="1:9" ht="15.75" customHeight="1">
      <c r="A258" s="146"/>
      <c r="B258" s="147"/>
      <c r="C258" s="147"/>
      <c r="I258" s="189"/>
    </row>
    <row r="259" spans="1:9" ht="15.75" customHeight="1">
      <c r="A259" s="146"/>
      <c r="B259" s="147"/>
      <c r="C259" s="147"/>
      <c r="I259" s="189"/>
    </row>
    <row r="260" spans="1:9" ht="15.75" customHeight="1">
      <c r="A260" s="146"/>
      <c r="B260" s="147"/>
      <c r="C260" s="147"/>
      <c r="I260" s="189"/>
    </row>
    <row r="261" spans="1:9" ht="15.75" customHeight="1">
      <c r="A261" s="146"/>
      <c r="B261" s="147"/>
      <c r="C261" s="147"/>
      <c r="I261" s="189"/>
    </row>
    <row r="262" spans="1:9" ht="15.75" customHeight="1">
      <c r="A262" s="146"/>
      <c r="B262" s="147"/>
      <c r="C262" s="147"/>
      <c r="I262" s="189"/>
    </row>
    <row r="263" spans="1:9" ht="15.75" customHeight="1">
      <c r="A263" s="146"/>
      <c r="B263" s="147"/>
      <c r="C263" s="147"/>
      <c r="I263" s="189"/>
    </row>
    <row r="264" spans="1:9" ht="15.75" customHeight="1">
      <c r="A264" s="146"/>
      <c r="B264" s="147"/>
      <c r="C264" s="147"/>
      <c r="I264" s="189"/>
    </row>
    <row r="265" spans="1:9" ht="15.75" customHeight="1">
      <c r="A265" s="146"/>
      <c r="B265" s="147"/>
      <c r="C265" s="147"/>
      <c r="I265" s="189"/>
    </row>
    <row r="266" spans="1:9" ht="15.75" customHeight="1">
      <c r="A266" s="146"/>
      <c r="B266" s="147"/>
      <c r="C266" s="147"/>
      <c r="I266" s="189"/>
    </row>
    <row r="267" spans="1:9" ht="15.75" customHeight="1">
      <c r="A267" s="146"/>
      <c r="B267" s="147"/>
      <c r="C267" s="147"/>
      <c r="I267" s="189"/>
    </row>
    <row r="268" spans="1:9" ht="15.75" customHeight="1">
      <c r="A268" s="146"/>
      <c r="B268" s="147"/>
      <c r="C268" s="147"/>
      <c r="I268" s="189"/>
    </row>
    <row r="269" spans="1:9" ht="15.75" customHeight="1">
      <c r="A269" s="146"/>
      <c r="B269" s="147"/>
      <c r="C269" s="147"/>
      <c r="I269" s="189"/>
    </row>
    <row r="270" spans="1:9" ht="15.75" customHeight="1">
      <c r="A270" s="146"/>
      <c r="B270" s="147"/>
      <c r="C270" s="147"/>
      <c r="I270" s="189"/>
    </row>
    <row r="271" spans="1:9" ht="15.75" customHeight="1">
      <c r="A271" s="146"/>
      <c r="B271" s="147"/>
      <c r="C271" s="147"/>
      <c r="I271" s="189"/>
    </row>
    <row r="272" spans="1:9" ht="15.75" customHeight="1">
      <c r="A272" s="146"/>
      <c r="B272" s="147"/>
      <c r="C272" s="147"/>
      <c r="I272" s="189"/>
    </row>
    <row r="273" spans="1:9" ht="15.75" customHeight="1">
      <c r="A273" s="146"/>
      <c r="B273" s="147"/>
      <c r="C273" s="147"/>
      <c r="I273" s="189"/>
    </row>
    <row r="274" spans="1:9" ht="15.75" customHeight="1">
      <c r="A274" s="146"/>
      <c r="B274" s="147"/>
      <c r="C274" s="147"/>
      <c r="I274" s="189"/>
    </row>
    <row r="275" spans="1:9" ht="15.75" customHeight="1">
      <c r="A275" s="146"/>
      <c r="B275" s="147"/>
      <c r="C275" s="147"/>
      <c r="I275" s="189"/>
    </row>
    <row r="276" spans="1:9" ht="15.75" customHeight="1">
      <c r="A276" s="146"/>
      <c r="B276" s="147"/>
      <c r="C276" s="147"/>
      <c r="I276" s="189"/>
    </row>
    <row r="277" spans="1:9" ht="15.75" customHeight="1">
      <c r="A277" s="146"/>
      <c r="B277" s="147"/>
      <c r="C277" s="147"/>
      <c r="I277" s="189"/>
    </row>
    <row r="278" spans="1:9" ht="15.75" customHeight="1">
      <c r="A278" s="146"/>
      <c r="B278" s="147"/>
      <c r="C278" s="147"/>
      <c r="I278" s="189"/>
    </row>
    <row r="279" spans="1:9" ht="15.75" customHeight="1">
      <c r="A279" s="146"/>
      <c r="B279" s="147"/>
      <c r="C279" s="147"/>
      <c r="I279" s="189"/>
    </row>
    <row r="280" spans="1:9" ht="15.75" customHeight="1">
      <c r="A280" s="146"/>
      <c r="B280" s="147"/>
      <c r="C280" s="147"/>
      <c r="I280" s="189"/>
    </row>
    <row r="281" spans="1:9" ht="15.75" customHeight="1">
      <c r="A281" s="146"/>
      <c r="B281" s="147"/>
      <c r="C281" s="147"/>
      <c r="I281" s="189"/>
    </row>
    <row r="282" spans="1:9" ht="15.75" customHeight="1">
      <c r="A282" s="146"/>
      <c r="B282" s="147"/>
      <c r="C282" s="147"/>
      <c r="I282" s="189"/>
    </row>
    <row r="283" spans="1:9" ht="15.75" customHeight="1">
      <c r="A283" s="146"/>
      <c r="B283" s="147"/>
      <c r="C283" s="147"/>
      <c r="I283" s="189"/>
    </row>
    <row r="284" spans="1:9" ht="15.75" customHeight="1">
      <c r="A284" s="146"/>
      <c r="B284" s="147"/>
      <c r="C284" s="147"/>
      <c r="I284" s="189"/>
    </row>
    <row r="285" spans="1:9" ht="15.75" customHeight="1">
      <c r="A285" s="146"/>
      <c r="B285" s="147"/>
      <c r="C285" s="147"/>
      <c r="I285" s="189"/>
    </row>
    <row r="286" spans="1:9" ht="15.75" customHeight="1">
      <c r="A286" s="146"/>
      <c r="B286" s="147"/>
      <c r="C286" s="147"/>
      <c r="I286" s="189"/>
    </row>
    <row r="287" spans="1:9" ht="15.75" customHeight="1">
      <c r="A287" s="146"/>
      <c r="B287" s="147"/>
      <c r="C287" s="147"/>
      <c r="I287" s="189"/>
    </row>
    <row r="288" spans="1:9" ht="15.75" customHeight="1">
      <c r="A288" s="146"/>
      <c r="B288" s="147"/>
      <c r="C288" s="147"/>
      <c r="I288" s="189"/>
    </row>
    <row r="289" spans="1:9" ht="15.75" customHeight="1">
      <c r="A289" s="146"/>
      <c r="B289" s="147"/>
      <c r="C289" s="147"/>
      <c r="I289" s="189"/>
    </row>
    <row r="290" spans="1:9" ht="15.75" customHeight="1">
      <c r="A290" s="146"/>
      <c r="B290" s="147"/>
      <c r="C290" s="147"/>
      <c r="I290" s="189"/>
    </row>
    <row r="291" spans="1:9" ht="15.75" customHeight="1">
      <c r="A291" s="146"/>
      <c r="B291" s="147"/>
      <c r="C291" s="147"/>
      <c r="I291" s="189"/>
    </row>
    <row r="292" spans="1:9" ht="15.75" customHeight="1">
      <c r="A292" s="146"/>
      <c r="B292" s="147"/>
      <c r="C292" s="147"/>
      <c r="I292" s="189"/>
    </row>
    <row r="293" spans="1:9" ht="15.75" customHeight="1">
      <c r="A293" s="146"/>
      <c r="B293" s="147"/>
      <c r="C293" s="147"/>
      <c r="I293" s="189"/>
    </row>
    <row r="294" spans="1:9" ht="15.75" customHeight="1">
      <c r="A294" s="146"/>
      <c r="B294" s="147"/>
      <c r="C294" s="147"/>
      <c r="I294" s="189"/>
    </row>
    <row r="295" spans="1:9" ht="15.75" customHeight="1">
      <c r="A295" s="146"/>
      <c r="B295" s="147"/>
      <c r="C295" s="147"/>
      <c r="I295" s="189"/>
    </row>
    <row r="296" spans="1:9" ht="15.75" customHeight="1">
      <c r="A296" s="146"/>
      <c r="B296" s="147"/>
      <c r="C296" s="147"/>
    </row>
    <row r="297" spans="1:9" ht="15.75" customHeight="1">
      <c r="A297" s="146"/>
      <c r="B297" s="147"/>
      <c r="C297" s="147"/>
    </row>
    <row r="298" spans="1:9" ht="15.75" customHeight="1">
      <c r="A298" s="146"/>
      <c r="B298" s="147"/>
      <c r="C298" s="147"/>
    </row>
    <row r="299" spans="1:9" ht="15.75" customHeight="1">
      <c r="A299" s="146"/>
      <c r="B299" s="147"/>
      <c r="C299" s="147"/>
    </row>
    <row r="300" spans="1:9" ht="15.75" customHeight="1">
      <c r="A300" s="146"/>
      <c r="B300" s="147"/>
      <c r="C300" s="147"/>
    </row>
    <row r="301" spans="1:9" ht="15.75" customHeight="1">
      <c r="A301" s="146"/>
      <c r="B301" s="147"/>
      <c r="C301" s="147"/>
    </row>
    <row r="302" spans="1:9" ht="15.75" customHeight="1">
      <c r="A302" s="146"/>
      <c r="B302" s="147"/>
      <c r="C302" s="147"/>
    </row>
    <row r="303" spans="1:9" ht="15.75" customHeight="1">
      <c r="A303" s="146"/>
      <c r="B303" s="147"/>
      <c r="C303" s="147"/>
    </row>
    <row r="304" spans="1:9" ht="15.75" customHeight="1">
      <c r="A304" s="146"/>
      <c r="B304" s="147"/>
      <c r="C304" s="147"/>
    </row>
    <row r="305" spans="1:3" ht="15.75" customHeight="1">
      <c r="A305" s="146"/>
      <c r="B305" s="147"/>
      <c r="C305" s="147"/>
    </row>
    <row r="306" spans="1:3" ht="15.75" customHeight="1">
      <c r="A306" s="146"/>
      <c r="B306" s="147"/>
      <c r="C306" s="147"/>
    </row>
    <row r="307" spans="1:3" ht="15.75" customHeight="1">
      <c r="A307" s="146"/>
      <c r="B307" s="147"/>
      <c r="C307" s="147"/>
    </row>
    <row r="308" spans="1:3" ht="15.75" customHeight="1">
      <c r="A308" s="146"/>
      <c r="B308" s="147"/>
      <c r="C308" s="147"/>
    </row>
    <row r="309" spans="1:3" ht="15.75" customHeight="1">
      <c r="A309" s="146"/>
      <c r="B309" s="147"/>
      <c r="C309" s="147"/>
    </row>
    <row r="310" spans="1:3" ht="15.75" customHeight="1">
      <c r="A310" s="146"/>
      <c r="B310" s="147"/>
      <c r="C310" s="147"/>
    </row>
    <row r="311" spans="1:3" ht="15.75" customHeight="1">
      <c r="A311" s="146"/>
      <c r="B311" s="147"/>
      <c r="C311" s="147"/>
    </row>
    <row r="312" spans="1:3" ht="15.75" customHeight="1">
      <c r="A312" s="146"/>
      <c r="B312" s="147"/>
      <c r="C312" s="147"/>
    </row>
    <row r="313" spans="1:3" ht="15.75" customHeight="1">
      <c r="A313" s="146"/>
      <c r="B313" s="147"/>
      <c r="C313" s="147"/>
    </row>
    <row r="314" spans="1:3" ht="15.75" customHeight="1">
      <c r="A314" s="146"/>
      <c r="B314" s="147"/>
      <c r="C314" s="147"/>
    </row>
    <row r="315" spans="1:3" ht="15.75" customHeight="1">
      <c r="A315" s="146"/>
      <c r="B315" s="147"/>
      <c r="C315" s="147"/>
    </row>
    <row r="316" spans="1:3" ht="15.75" customHeight="1">
      <c r="A316" s="146"/>
      <c r="B316" s="147"/>
      <c r="C316" s="147"/>
    </row>
    <row r="317" spans="1:3" ht="15.75" customHeight="1">
      <c r="A317" s="146"/>
      <c r="B317" s="147"/>
      <c r="C317" s="147"/>
    </row>
    <row r="318" spans="1:3" ht="15.75" customHeight="1">
      <c r="A318" s="146"/>
      <c r="B318" s="147"/>
      <c r="C318" s="147"/>
    </row>
    <row r="319" spans="1:3" ht="15.75" customHeight="1">
      <c r="A319" s="146"/>
      <c r="B319" s="147"/>
      <c r="C319" s="147"/>
    </row>
    <row r="320" spans="1:3" ht="15.75" customHeight="1">
      <c r="A320" s="146"/>
      <c r="B320" s="147"/>
      <c r="C320" s="147"/>
    </row>
    <row r="321" spans="1:3" ht="15.75" customHeight="1">
      <c r="A321" s="146"/>
      <c r="B321" s="147"/>
      <c r="C321" s="147"/>
    </row>
    <row r="322" spans="1:3" ht="15.75" customHeight="1">
      <c r="A322" s="146"/>
      <c r="B322" s="147"/>
      <c r="C322" s="147"/>
    </row>
    <row r="323" spans="1:3" ht="15.75" customHeight="1">
      <c r="A323" s="146"/>
      <c r="B323" s="147"/>
      <c r="C323" s="147"/>
    </row>
    <row r="324" spans="1:3" ht="15.75" customHeight="1">
      <c r="A324" s="146"/>
      <c r="B324" s="147"/>
      <c r="C324" s="147"/>
    </row>
    <row r="325" spans="1:3" ht="15.75" customHeight="1">
      <c r="A325" s="146"/>
      <c r="B325" s="147"/>
      <c r="C325" s="147"/>
    </row>
    <row r="326" spans="1:3" ht="15.75" customHeight="1">
      <c r="A326" s="146"/>
      <c r="B326" s="147"/>
      <c r="C326" s="147"/>
    </row>
    <row r="327" spans="1:3" ht="15.75" customHeight="1">
      <c r="A327" s="146"/>
      <c r="B327" s="147"/>
      <c r="C327" s="147"/>
    </row>
    <row r="328" spans="1:3" ht="15.75" customHeight="1">
      <c r="A328" s="146"/>
      <c r="B328" s="147"/>
      <c r="C328" s="147"/>
    </row>
    <row r="329" spans="1:3" ht="15.75" customHeight="1">
      <c r="A329" s="146"/>
      <c r="B329" s="147"/>
      <c r="C329" s="147"/>
    </row>
    <row r="330" spans="1:3" ht="15.75" customHeight="1">
      <c r="A330" s="146"/>
      <c r="B330" s="147"/>
      <c r="C330" s="147"/>
    </row>
    <row r="331" spans="1:3" ht="15.75" customHeight="1">
      <c r="A331" s="146"/>
      <c r="B331" s="147"/>
      <c r="C331" s="147"/>
    </row>
    <row r="332" spans="1:3" ht="15.75" customHeight="1">
      <c r="A332" s="146"/>
      <c r="B332" s="147"/>
      <c r="C332" s="147"/>
    </row>
    <row r="333" spans="1:3" ht="15.75" customHeight="1">
      <c r="A333" s="146"/>
      <c r="B333" s="147"/>
      <c r="C333" s="147"/>
    </row>
    <row r="334" spans="1:3" ht="15.75" customHeight="1">
      <c r="A334" s="146"/>
      <c r="B334" s="147"/>
      <c r="C334" s="147"/>
    </row>
    <row r="335" spans="1:3" ht="15.75" customHeight="1">
      <c r="A335" s="146"/>
      <c r="B335" s="147"/>
      <c r="C335" s="147"/>
    </row>
    <row r="336" spans="1:3" ht="15.75" customHeight="1">
      <c r="A336" s="146"/>
      <c r="B336" s="147"/>
      <c r="C336" s="147"/>
    </row>
    <row r="337" spans="1:3" ht="15.75" customHeight="1">
      <c r="A337" s="146"/>
      <c r="B337" s="147"/>
      <c r="C337" s="147"/>
    </row>
    <row r="338" spans="1:3" ht="15.75" customHeight="1">
      <c r="A338" s="146"/>
      <c r="B338" s="147"/>
      <c r="C338" s="147"/>
    </row>
    <row r="339" spans="1:3" ht="15.75" customHeight="1">
      <c r="A339" s="146"/>
      <c r="B339" s="147"/>
      <c r="C339" s="147"/>
    </row>
    <row r="340" spans="1:3" ht="15.75" customHeight="1">
      <c r="A340" s="146"/>
      <c r="B340" s="147"/>
      <c r="C340" s="147"/>
    </row>
    <row r="341" spans="1:3" ht="15.75" customHeight="1">
      <c r="A341" s="146"/>
      <c r="B341" s="147"/>
      <c r="C341" s="147"/>
    </row>
    <row r="342" spans="1:3" ht="15.75" customHeight="1">
      <c r="A342" s="146"/>
      <c r="B342" s="147"/>
      <c r="C342" s="147"/>
    </row>
    <row r="343" spans="1:3" ht="15.75" customHeight="1">
      <c r="A343" s="146"/>
      <c r="B343" s="147"/>
      <c r="C343" s="147"/>
    </row>
    <row r="344" spans="1:3" ht="15.75" customHeight="1">
      <c r="A344" s="146"/>
      <c r="B344" s="147"/>
      <c r="C344" s="147"/>
    </row>
    <row r="345" spans="1:3" ht="15.75" customHeight="1">
      <c r="A345" s="146"/>
      <c r="B345" s="147"/>
      <c r="C345" s="147"/>
    </row>
    <row r="346" spans="1:3" ht="15.75" customHeight="1">
      <c r="A346" s="146"/>
      <c r="B346" s="147"/>
      <c r="C346" s="147"/>
    </row>
    <row r="347" spans="1:3" ht="15.75" customHeight="1">
      <c r="A347" s="146"/>
      <c r="B347" s="147"/>
      <c r="C347" s="147"/>
    </row>
    <row r="348" spans="1:3" ht="15.75" customHeight="1">
      <c r="A348" s="146"/>
      <c r="B348" s="147"/>
      <c r="C348" s="147"/>
    </row>
    <row r="349" spans="1:3" ht="15.75" customHeight="1">
      <c r="A349" s="146"/>
      <c r="B349" s="147"/>
      <c r="C349" s="147"/>
    </row>
    <row r="350" spans="1:3" ht="15.75" customHeight="1">
      <c r="A350" s="146"/>
      <c r="B350" s="147"/>
      <c r="C350" s="147"/>
    </row>
    <row r="351" spans="1:3" ht="15.75" customHeight="1">
      <c r="A351" s="146"/>
      <c r="B351" s="147"/>
      <c r="C351" s="147"/>
    </row>
    <row r="352" spans="1:3" ht="15.75" customHeight="1">
      <c r="A352" s="146"/>
      <c r="B352" s="147"/>
      <c r="C352" s="147"/>
    </row>
    <row r="353" spans="1:3" ht="15.75" customHeight="1">
      <c r="A353" s="146"/>
      <c r="B353" s="147"/>
      <c r="C353" s="147"/>
    </row>
    <row r="354" spans="1:3" ht="15.75" customHeight="1">
      <c r="A354" s="146"/>
      <c r="B354" s="147"/>
      <c r="C354" s="147"/>
    </row>
    <row r="355" spans="1:3" ht="15.75" customHeight="1">
      <c r="A355" s="146"/>
      <c r="B355" s="147"/>
      <c r="C355" s="147"/>
    </row>
    <row r="356" spans="1:3" ht="15.75" customHeight="1">
      <c r="A356" s="146"/>
      <c r="B356" s="147"/>
      <c r="C356" s="147"/>
    </row>
    <row r="357" spans="1:3" ht="15.75" customHeight="1">
      <c r="A357" s="146"/>
      <c r="B357" s="147"/>
      <c r="C357" s="147"/>
    </row>
    <row r="358" spans="1:3" ht="15.75" customHeight="1">
      <c r="A358" s="146"/>
      <c r="B358" s="147"/>
      <c r="C358" s="147"/>
    </row>
    <row r="359" spans="1:3" ht="15.75" customHeight="1">
      <c r="A359" s="146"/>
      <c r="B359" s="147"/>
      <c r="C359" s="147"/>
    </row>
    <row r="360" spans="1:3" ht="15.75" customHeight="1">
      <c r="A360" s="146"/>
      <c r="B360" s="147"/>
      <c r="C360" s="147"/>
    </row>
    <row r="361" spans="1:3" ht="15.75" customHeight="1">
      <c r="A361" s="146"/>
      <c r="B361" s="147"/>
      <c r="C361" s="147"/>
    </row>
    <row r="362" spans="1:3" ht="15.75" customHeight="1">
      <c r="A362" s="146"/>
      <c r="B362" s="147"/>
      <c r="C362" s="147"/>
    </row>
    <row r="363" spans="1:3" ht="15.75" customHeight="1">
      <c r="A363" s="146"/>
      <c r="B363" s="147"/>
      <c r="C363" s="147"/>
    </row>
    <row r="364" spans="1:3" ht="15.75" customHeight="1">
      <c r="A364" s="146"/>
      <c r="B364" s="147"/>
      <c r="C364" s="147"/>
    </row>
    <row r="365" spans="1:3" ht="15.75" customHeight="1">
      <c r="A365" s="146"/>
      <c r="B365" s="147"/>
      <c r="C365" s="147"/>
    </row>
    <row r="366" spans="1:3" ht="15.75" customHeight="1">
      <c r="A366" s="146"/>
      <c r="B366" s="147"/>
      <c r="C366" s="147"/>
    </row>
    <row r="367" spans="1:3" ht="15.75" customHeight="1">
      <c r="A367" s="146"/>
      <c r="B367" s="147"/>
      <c r="C367" s="147"/>
    </row>
    <row r="368" spans="1:3" ht="15.75" customHeight="1">
      <c r="A368" s="146"/>
      <c r="B368" s="147"/>
      <c r="C368" s="147"/>
    </row>
    <row r="369" spans="1:3" ht="15.75" customHeight="1">
      <c r="A369" s="146"/>
      <c r="B369" s="147"/>
      <c r="C369" s="147"/>
    </row>
    <row r="370" spans="1:3" ht="15.75" customHeight="1">
      <c r="A370" s="146"/>
      <c r="B370" s="147"/>
      <c r="C370" s="147"/>
    </row>
    <row r="371" spans="1:3" ht="15.75" customHeight="1">
      <c r="A371" s="146"/>
      <c r="B371" s="147"/>
      <c r="C371" s="147"/>
    </row>
    <row r="372" spans="1:3" ht="15.75" customHeight="1">
      <c r="A372" s="146"/>
      <c r="B372" s="147"/>
      <c r="C372" s="147"/>
    </row>
    <row r="373" spans="1:3" ht="15.75" customHeight="1">
      <c r="A373" s="146"/>
      <c r="B373" s="147"/>
      <c r="C373" s="147"/>
    </row>
    <row r="374" spans="1:3" ht="15.75" customHeight="1">
      <c r="A374" s="146"/>
      <c r="B374" s="147"/>
      <c r="C374" s="147"/>
    </row>
    <row r="375" spans="1:3" ht="15.75" customHeight="1">
      <c r="A375" s="146"/>
      <c r="B375" s="147"/>
      <c r="C375" s="147"/>
    </row>
    <row r="376" spans="1:3" ht="15.75" customHeight="1">
      <c r="A376" s="146"/>
      <c r="B376" s="147"/>
      <c r="C376" s="147"/>
    </row>
    <row r="377" spans="1:3" ht="15.75" customHeight="1">
      <c r="A377" s="146"/>
      <c r="B377" s="147"/>
      <c r="C377" s="147"/>
    </row>
    <row r="378" spans="1:3" ht="15.75" customHeight="1">
      <c r="A378" s="146"/>
      <c r="B378" s="147"/>
      <c r="C378" s="147"/>
    </row>
    <row r="379" spans="1:3" ht="15.75" customHeight="1">
      <c r="A379" s="146"/>
      <c r="B379" s="147"/>
      <c r="C379" s="147"/>
    </row>
    <row r="380" spans="1:3" ht="15.75" customHeight="1">
      <c r="A380" s="146"/>
      <c r="B380" s="147"/>
      <c r="C380" s="147"/>
    </row>
    <row r="381" spans="1:3" ht="15.75" customHeight="1">
      <c r="A381" s="146"/>
      <c r="B381" s="147"/>
      <c r="C381" s="147"/>
    </row>
    <row r="382" spans="1:3" ht="15.75" customHeight="1">
      <c r="A382" s="146"/>
      <c r="B382" s="147"/>
      <c r="C382" s="147"/>
    </row>
    <row r="383" spans="1:3" ht="15.75" customHeight="1">
      <c r="A383" s="146"/>
      <c r="B383" s="147"/>
      <c r="C383" s="147"/>
    </row>
    <row r="384" spans="1:3" ht="15.75" customHeight="1">
      <c r="A384" s="146"/>
      <c r="B384" s="147"/>
      <c r="C384" s="147"/>
    </row>
    <row r="385" spans="1:3" ht="15.75" customHeight="1">
      <c r="A385" s="146"/>
      <c r="B385" s="147"/>
      <c r="C385" s="147"/>
    </row>
    <row r="386" spans="1:3" ht="15.75" customHeight="1">
      <c r="A386" s="146"/>
      <c r="B386" s="147"/>
      <c r="C386" s="147"/>
    </row>
    <row r="387" spans="1:3" ht="15.75" customHeight="1">
      <c r="A387" s="146"/>
      <c r="B387" s="147"/>
      <c r="C387" s="147"/>
    </row>
    <row r="388" spans="1:3" ht="15.75" customHeight="1">
      <c r="A388" s="146"/>
      <c r="B388" s="147"/>
      <c r="C388" s="147"/>
    </row>
    <row r="389" spans="1:3" ht="15.75" customHeight="1">
      <c r="A389" s="146"/>
      <c r="B389" s="147"/>
      <c r="C389" s="147"/>
    </row>
    <row r="390" spans="1:3" ht="15.75" customHeight="1">
      <c r="A390" s="146"/>
      <c r="B390" s="147"/>
      <c r="C390" s="147"/>
    </row>
    <row r="391" spans="1:3" ht="15.75" customHeight="1">
      <c r="A391" s="146"/>
      <c r="B391" s="147"/>
      <c r="C391" s="147"/>
    </row>
    <row r="392" spans="1:3" ht="15.75" customHeight="1">
      <c r="A392" s="146"/>
      <c r="B392" s="147"/>
      <c r="C392" s="147"/>
    </row>
    <row r="393" spans="1:3" ht="15.75" customHeight="1">
      <c r="A393" s="146"/>
      <c r="B393" s="147"/>
      <c r="C393" s="147"/>
    </row>
    <row r="394" spans="1:3" ht="15.75" customHeight="1">
      <c r="A394" s="146"/>
      <c r="B394" s="147"/>
      <c r="C394" s="147"/>
    </row>
    <row r="395" spans="1:3" ht="15.75" customHeight="1">
      <c r="A395" s="146"/>
      <c r="B395" s="147"/>
      <c r="C395" s="147"/>
    </row>
    <row r="396" spans="1:3" ht="15.75" customHeight="1">
      <c r="A396" s="146"/>
      <c r="B396" s="147"/>
      <c r="C396" s="147"/>
    </row>
    <row r="397" spans="1:3" ht="15.75" customHeight="1">
      <c r="A397" s="146"/>
      <c r="B397" s="147"/>
      <c r="C397" s="147"/>
    </row>
    <row r="398" spans="1:3" ht="15.75" customHeight="1">
      <c r="A398" s="146"/>
      <c r="B398" s="147"/>
      <c r="C398" s="147"/>
    </row>
    <row r="399" spans="1:3" ht="15.75" customHeight="1">
      <c r="A399" s="146"/>
      <c r="B399" s="147"/>
      <c r="C399" s="147"/>
    </row>
    <row r="400" spans="1:3" ht="15.75" customHeight="1">
      <c r="A400" s="146"/>
      <c r="B400" s="147"/>
      <c r="C400" s="147"/>
    </row>
    <row r="401" spans="1:3" ht="15.75" customHeight="1">
      <c r="A401" s="146"/>
      <c r="B401" s="147"/>
      <c r="C401" s="147"/>
    </row>
    <row r="402" spans="1:3" ht="15.75" customHeight="1">
      <c r="A402" s="146"/>
      <c r="B402" s="147"/>
      <c r="C402" s="147"/>
    </row>
    <row r="403" spans="1:3" ht="15.75" customHeight="1">
      <c r="A403" s="146"/>
      <c r="B403" s="147"/>
      <c r="C403" s="147"/>
    </row>
    <row r="404" spans="1:3" ht="15.75" customHeight="1">
      <c r="A404" s="146"/>
      <c r="B404" s="147"/>
      <c r="C404" s="147"/>
    </row>
    <row r="405" spans="1:3" ht="15.75" customHeight="1">
      <c r="A405" s="146"/>
      <c r="B405" s="147"/>
      <c r="C405" s="147"/>
    </row>
    <row r="406" spans="1:3" ht="15.75" customHeight="1">
      <c r="A406" s="146"/>
      <c r="B406" s="147"/>
      <c r="C406" s="147"/>
    </row>
    <row r="407" spans="1:3" ht="15.75" customHeight="1">
      <c r="A407" s="146"/>
      <c r="B407" s="147"/>
      <c r="C407" s="147"/>
    </row>
    <row r="408" spans="1:3" ht="15.75" customHeight="1">
      <c r="A408" s="146"/>
      <c r="B408" s="147"/>
      <c r="C408" s="147"/>
    </row>
    <row r="409" spans="1:3" ht="15.75" customHeight="1">
      <c r="A409" s="146"/>
      <c r="B409" s="147"/>
      <c r="C409" s="147"/>
    </row>
    <row r="410" spans="1:3" ht="15.75" customHeight="1">
      <c r="A410" s="146"/>
      <c r="B410" s="147"/>
      <c r="C410" s="147"/>
    </row>
    <row r="411" spans="1:3" ht="15.75" customHeight="1">
      <c r="A411" s="146"/>
      <c r="B411" s="147"/>
      <c r="C411" s="147"/>
    </row>
    <row r="412" spans="1:3" ht="15.75" customHeight="1">
      <c r="A412" s="146"/>
      <c r="B412" s="147"/>
      <c r="C412" s="147"/>
    </row>
    <row r="413" spans="1:3" ht="15.75" customHeight="1">
      <c r="A413" s="146"/>
      <c r="B413" s="147"/>
      <c r="C413" s="147"/>
    </row>
    <row r="414" spans="1:3" ht="15.75" customHeight="1">
      <c r="A414" s="146"/>
      <c r="B414" s="147"/>
      <c r="C414" s="147"/>
    </row>
    <row r="415" spans="1:3" ht="15.75" customHeight="1">
      <c r="A415" s="146"/>
      <c r="B415" s="147"/>
      <c r="C415" s="147"/>
    </row>
    <row r="416" spans="1:3" ht="15.75" customHeight="1">
      <c r="A416" s="146"/>
      <c r="B416" s="147"/>
      <c r="C416" s="147"/>
    </row>
    <row r="417" spans="1:3" ht="15.75" customHeight="1">
      <c r="A417" s="146"/>
      <c r="B417" s="147"/>
      <c r="C417" s="147"/>
    </row>
    <row r="418" spans="1:3" ht="15.75" customHeight="1">
      <c r="A418" s="146"/>
      <c r="B418" s="147"/>
      <c r="C418" s="147"/>
    </row>
    <row r="419" spans="1:3" ht="15.75" customHeight="1">
      <c r="A419" s="146"/>
      <c r="B419" s="147"/>
      <c r="C419" s="147"/>
    </row>
    <row r="420" spans="1:3" ht="15.75" customHeight="1">
      <c r="A420" s="146"/>
      <c r="B420" s="147"/>
      <c r="C420" s="147"/>
    </row>
    <row r="421" spans="1:3" ht="15.75" customHeight="1">
      <c r="A421" s="146"/>
      <c r="B421" s="147"/>
      <c r="C421" s="147"/>
    </row>
    <row r="422" spans="1:3" ht="15.75" customHeight="1">
      <c r="A422" s="146"/>
      <c r="B422" s="147"/>
      <c r="C422" s="147"/>
    </row>
    <row r="423" spans="1:3" ht="15.75" customHeight="1">
      <c r="A423" s="146"/>
      <c r="B423" s="147"/>
      <c r="C423" s="147"/>
    </row>
    <row r="424" spans="1:3" ht="15.75" customHeight="1">
      <c r="A424" s="146"/>
      <c r="B424" s="147"/>
      <c r="C424" s="147"/>
    </row>
    <row r="425" spans="1:3" ht="15.75" customHeight="1">
      <c r="A425" s="146"/>
      <c r="B425" s="147"/>
      <c r="C425" s="147"/>
    </row>
    <row r="426" spans="1:3" ht="15.75" customHeight="1">
      <c r="A426" s="146"/>
      <c r="B426" s="147"/>
      <c r="C426" s="147"/>
    </row>
    <row r="427" spans="1:3" ht="15.75" customHeight="1">
      <c r="A427" s="146"/>
      <c r="B427" s="147"/>
      <c r="C427" s="147"/>
    </row>
    <row r="428" spans="1:3" ht="15.75" customHeight="1">
      <c r="A428" s="146"/>
      <c r="B428" s="147"/>
      <c r="C428" s="147"/>
    </row>
    <row r="429" spans="1:3" ht="15.75" customHeight="1">
      <c r="A429" s="146"/>
      <c r="B429" s="147"/>
      <c r="C429" s="147"/>
    </row>
    <row r="430" spans="1:3" ht="15.75" customHeight="1">
      <c r="A430" s="146"/>
      <c r="B430" s="147"/>
      <c r="C430" s="147"/>
    </row>
    <row r="431" spans="1:3" ht="15.75" customHeight="1">
      <c r="A431" s="146"/>
      <c r="B431" s="147"/>
      <c r="C431" s="147"/>
    </row>
    <row r="432" spans="1:3" ht="15.75" customHeight="1">
      <c r="A432" s="146"/>
      <c r="B432" s="147"/>
      <c r="C432" s="147"/>
    </row>
    <row r="433" spans="1:3" ht="15.75" customHeight="1">
      <c r="A433" s="146"/>
      <c r="B433" s="147"/>
      <c r="C433" s="147"/>
    </row>
    <row r="434" spans="1:3" ht="15.75" customHeight="1">
      <c r="A434" s="146"/>
      <c r="B434" s="147"/>
      <c r="C434" s="147"/>
    </row>
    <row r="435" spans="1:3" ht="15.75" customHeight="1">
      <c r="A435" s="146"/>
      <c r="B435" s="147"/>
      <c r="C435" s="147"/>
    </row>
    <row r="436" spans="1:3" ht="15.75" customHeight="1">
      <c r="A436" s="146"/>
      <c r="B436" s="147"/>
      <c r="C436" s="147"/>
    </row>
    <row r="437" spans="1:3" ht="15.75" customHeight="1">
      <c r="A437" s="146"/>
      <c r="B437" s="147"/>
      <c r="C437" s="147"/>
    </row>
    <row r="438" spans="1:3" ht="15.75" customHeight="1">
      <c r="A438" s="146"/>
      <c r="B438" s="147"/>
      <c r="C438" s="147"/>
    </row>
    <row r="439" spans="1:3" ht="15.75" customHeight="1">
      <c r="A439" s="146"/>
      <c r="B439" s="147"/>
      <c r="C439" s="147"/>
    </row>
    <row r="440" spans="1:3" ht="15.75" customHeight="1">
      <c r="A440" s="146"/>
      <c r="B440" s="147"/>
      <c r="C440" s="147"/>
    </row>
    <row r="441" spans="1:3" ht="15.75" customHeight="1">
      <c r="A441" s="146"/>
      <c r="B441" s="147"/>
      <c r="C441" s="147"/>
    </row>
    <row r="442" spans="1:3" ht="15.75" customHeight="1">
      <c r="A442" s="146"/>
      <c r="B442" s="147"/>
      <c r="C442" s="147"/>
    </row>
    <row r="443" spans="1:3" ht="15.75" customHeight="1">
      <c r="A443" s="146"/>
      <c r="B443" s="147"/>
      <c r="C443" s="147"/>
    </row>
    <row r="444" spans="1:3" ht="15.75" customHeight="1">
      <c r="A444" s="146"/>
      <c r="B444" s="147"/>
      <c r="C444" s="147"/>
    </row>
    <row r="445" spans="1:3" ht="15.75" customHeight="1">
      <c r="A445" s="146"/>
      <c r="B445" s="147"/>
      <c r="C445" s="147"/>
    </row>
    <row r="446" spans="1:3" ht="15.75" customHeight="1">
      <c r="A446" s="146"/>
      <c r="B446" s="147"/>
      <c r="C446" s="147"/>
    </row>
    <row r="447" spans="1:3" ht="15.75" customHeight="1">
      <c r="A447" s="146"/>
      <c r="B447" s="147"/>
      <c r="C447" s="147"/>
    </row>
    <row r="448" spans="1:3" ht="15.75" customHeight="1">
      <c r="A448" s="146"/>
      <c r="B448" s="147"/>
      <c r="C448" s="147"/>
    </row>
    <row r="449" spans="1:3" ht="15.75" customHeight="1">
      <c r="A449" s="146"/>
      <c r="B449" s="147"/>
      <c r="C449" s="147"/>
    </row>
    <row r="450" spans="1:3" ht="15.75" customHeight="1">
      <c r="A450" s="146"/>
      <c r="B450" s="147"/>
      <c r="C450" s="147"/>
    </row>
    <row r="451" spans="1:3" ht="15.75" customHeight="1">
      <c r="A451" s="146"/>
      <c r="B451" s="147"/>
      <c r="C451" s="147"/>
    </row>
    <row r="452" spans="1:3" ht="15.75" customHeight="1">
      <c r="A452" s="146"/>
      <c r="B452" s="147"/>
      <c r="C452" s="147"/>
    </row>
    <row r="453" spans="1:3" ht="15.75" customHeight="1">
      <c r="A453" s="146"/>
      <c r="B453" s="147"/>
      <c r="C453" s="147"/>
    </row>
    <row r="454" spans="1:3" ht="15.75" customHeight="1">
      <c r="A454" s="146"/>
      <c r="B454" s="147"/>
      <c r="C454" s="147"/>
    </row>
    <row r="455" spans="1:3" ht="15.75" customHeight="1">
      <c r="A455" s="146"/>
      <c r="B455" s="147"/>
      <c r="C455" s="147"/>
    </row>
    <row r="456" spans="1:3" ht="15.75" customHeight="1">
      <c r="A456" s="146"/>
      <c r="B456" s="147"/>
      <c r="C456" s="147"/>
    </row>
    <row r="457" spans="1:3" ht="15.75" customHeight="1">
      <c r="A457" s="146"/>
      <c r="B457" s="147"/>
      <c r="C457" s="147"/>
    </row>
    <row r="458" spans="1:3" ht="15.75" customHeight="1">
      <c r="A458" s="146"/>
      <c r="B458" s="147"/>
      <c r="C458" s="147"/>
    </row>
    <row r="459" spans="1:3" ht="15.75" customHeight="1">
      <c r="A459" s="146"/>
      <c r="B459" s="147"/>
      <c r="C459" s="147"/>
    </row>
    <row r="460" spans="1:3" ht="15.75" customHeight="1">
      <c r="A460" s="146"/>
      <c r="B460" s="147"/>
      <c r="C460" s="147"/>
    </row>
    <row r="461" spans="1:3" ht="15.75" customHeight="1">
      <c r="A461" s="146"/>
      <c r="B461" s="147"/>
      <c r="C461" s="147"/>
    </row>
    <row r="462" spans="1:3" ht="15.75" customHeight="1">
      <c r="A462" s="146"/>
      <c r="B462" s="147"/>
      <c r="C462" s="147"/>
    </row>
    <row r="463" spans="1:3" ht="15.75" customHeight="1">
      <c r="A463" s="146"/>
      <c r="B463" s="147"/>
      <c r="C463" s="147"/>
    </row>
    <row r="464" spans="1:3" ht="15.75" customHeight="1">
      <c r="A464" s="146"/>
      <c r="B464" s="147"/>
      <c r="C464" s="147"/>
    </row>
    <row r="465" spans="1:3" ht="15.75" customHeight="1">
      <c r="A465" s="146"/>
      <c r="B465" s="147"/>
      <c r="C465" s="147"/>
    </row>
    <row r="466" spans="1:3" ht="15.75" customHeight="1">
      <c r="A466" s="146"/>
      <c r="B466" s="147"/>
      <c r="C466" s="147"/>
    </row>
    <row r="467" spans="1:3" ht="15.75" customHeight="1">
      <c r="A467" s="146"/>
      <c r="B467" s="147"/>
      <c r="C467" s="147"/>
    </row>
    <row r="468" spans="1:3" ht="15.75" customHeight="1">
      <c r="A468" s="146"/>
      <c r="B468" s="147"/>
      <c r="C468" s="147"/>
    </row>
    <row r="469" spans="1:3" ht="15.75" customHeight="1">
      <c r="A469" s="146"/>
      <c r="B469" s="147"/>
      <c r="C469" s="147"/>
    </row>
    <row r="470" spans="1:3" ht="15.75" customHeight="1">
      <c r="A470" s="146"/>
      <c r="B470" s="147"/>
      <c r="C470" s="147"/>
    </row>
    <row r="471" spans="1:3" ht="15.75" customHeight="1">
      <c r="A471" s="146"/>
      <c r="B471" s="147"/>
      <c r="C471" s="147"/>
    </row>
    <row r="472" spans="1:3" ht="15.75" customHeight="1">
      <c r="A472" s="146"/>
      <c r="B472" s="147"/>
      <c r="C472" s="147"/>
    </row>
    <row r="473" spans="1:3" ht="15.75" customHeight="1">
      <c r="A473" s="146"/>
      <c r="B473" s="147"/>
      <c r="C473" s="147"/>
    </row>
    <row r="474" spans="1:3" ht="15.75" customHeight="1">
      <c r="A474" s="146"/>
      <c r="B474" s="147"/>
      <c r="C474" s="147"/>
    </row>
    <row r="475" spans="1:3" ht="15.75" customHeight="1">
      <c r="A475" s="146"/>
      <c r="B475" s="147"/>
      <c r="C475" s="147"/>
    </row>
    <row r="476" spans="1:3" ht="15.75" customHeight="1">
      <c r="A476" s="146"/>
      <c r="B476" s="147"/>
      <c r="C476" s="147"/>
    </row>
    <row r="477" spans="1:3" ht="15.75" customHeight="1">
      <c r="A477" s="146"/>
      <c r="B477" s="147"/>
      <c r="C477" s="147"/>
    </row>
    <row r="478" spans="1:3" ht="15.75" customHeight="1">
      <c r="A478" s="146"/>
      <c r="B478" s="147"/>
      <c r="C478" s="147"/>
    </row>
    <row r="479" spans="1:3" ht="15.75" customHeight="1">
      <c r="A479" s="146"/>
      <c r="B479" s="147"/>
      <c r="C479" s="147"/>
    </row>
    <row r="480" spans="1:3" ht="15.75" customHeight="1">
      <c r="A480" s="146"/>
      <c r="B480" s="147"/>
      <c r="C480" s="147"/>
    </row>
    <row r="481" spans="1:3" ht="15.75" customHeight="1">
      <c r="A481" s="146"/>
      <c r="B481" s="147"/>
      <c r="C481" s="147"/>
    </row>
    <row r="482" spans="1:3" ht="15.75" customHeight="1">
      <c r="A482" s="146"/>
      <c r="B482" s="147"/>
      <c r="C482" s="147"/>
    </row>
    <row r="483" spans="1:3" ht="15.75" customHeight="1">
      <c r="A483" s="146"/>
      <c r="B483" s="147"/>
      <c r="C483" s="147"/>
    </row>
    <row r="484" spans="1:3" ht="15.75" customHeight="1">
      <c r="A484" s="146"/>
      <c r="B484" s="147"/>
      <c r="C484" s="147"/>
    </row>
    <row r="485" spans="1:3" ht="15.75" customHeight="1">
      <c r="A485" s="146"/>
      <c r="B485" s="147"/>
      <c r="C485" s="147"/>
    </row>
    <row r="486" spans="1:3" ht="15.75" customHeight="1">
      <c r="A486" s="146"/>
      <c r="B486" s="147"/>
      <c r="C486" s="147"/>
    </row>
    <row r="487" spans="1:3" ht="15.75" customHeight="1">
      <c r="A487" s="146"/>
      <c r="B487" s="147"/>
      <c r="C487" s="147"/>
    </row>
    <row r="488" spans="1:3" ht="15.75" customHeight="1">
      <c r="A488" s="146"/>
      <c r="B488" s="147"/>
      <c r="C488" s="147"/>
    </row>
    <row r="489" spans="1:3" ht="15.75" customHeight="1">
      <c r="A489" s="146"/>
      <c r="B489" s="147"/>
      <c r="C489" s="147"/>
    </row>
    <row r="490" spans="1:3" ht="15.75" customHeight="1">
      <c r="A490" s="146"/>
      <c r="B490" s="147"/>
      <c r="C490" s="147"/>
    </row>
    <row r="491" spans="1:3" ht="15.75" customHeight="1">
      <c r="A491" s="146"/>
      <c r="B491" s="147"/>
      <c r="C491" s="147"/>
    </row>
    <row r="492" spans="1:3" ht="15.75" customHeight="1">
      <c r="A492" s="146"/>
      <c r="B492" s="147"/>
      <c r="C492" s="147"/>
    </row>
    <row r="493" spans="1:3" ht="15.75" customHeight="1">
      <c r="A493" s="146"/>
      <c r="B493" s="147"/>
      <c r="C493" s="147"/>
    </row>
    <row r="494" spans="1:3" ht="15.75" customHeight="1">
      <c r="A494" s="146"/>
      <c r="B494" s="147"/>
      <c r="C494" s="147"/>
    </row>
    <row r="495" spans="1:3" ht="15.75" customHeight="1">
      <c r="A495" s="146"/>
      <c r="B495" s="147"/>
      <c r="C495" s="147"/>
    </row>
    <row r="496" spans="1:3" ht="15.75" customHeight="1">
      <c r="A496" s="146"/>
      <c r="B496" s="147"/>
      <c r="C496" s="147"/>
    </row>
    <row r="497" spans="1:3" ht="15.75" customHeight="1">
      <c r="A497" s="146"/>
      <c r="B497" s="147"/>
      <c r="C497" s="147"/>
    </row>
    <row r="498" spans="1:3" ht="15.75" customHeight="1">
      <c r="A498" s="146"/>
      <c r="B498" s="147"/>
      <c r="C498" s="147"/>
    </row>
    <row r="499" spans="1:3" ht="15.75" customHeight="1">
      <c r="A499" s="146"/>
      <c r="B499" s="147"/>
      <c r="C499" s="147"/>
    </row>
    <row r="500" spans="1:3" ht="15.75" customHeight="1">
      <c r="A500" s="146"/>
      <c r="B500" s="147"/>
      <c r="C500" s="147"/>
    </row>
    <row r="501" spans="1:3" ht="15.75" customHeight="1">
      <c r="A501" s="146"/>
      <c r="B501" s="147"/>
      <c r="C501" s="147"/>
    </row>
    <row r="502" spans="1:3" ht="15.75" customHeight="1">
      <c r="A502" s="146"/>
      <c r="B502" s="147"/>
      <c r="C502" s="147"/>
    </row>
    <row r="503" spans="1:3" ht="15.75" customHeight="1">
      <c r="A503" s="146"/>
      <c r="B503" s="147"/>
      <c r="C503" s="147"/>
    </row>
    <row r="504" spans="1:3" ht="15.75" customHeight="1">
      <c r="A504" s="146"/>
      <c r="B504" s="147"/>
      <c r="C504" s="147"/>
    </row>
    <row r="505" spans="1:3" ht="15.75" customHeight="1">
      <c r="A505" s="146"/>
      <c r="B505" s="147"/>
      <c r="C505" s="147"/>
    </row>
    <row r="506" spans="1:3" ht="15.75" customHeight="1">
      <c r="A506" s="146"/>
      <c r="B506" s="147"/>
      <c r="C506" s="147"/>
    </row>
    <row r="507" spans="1:3" ht="15.75" customHeight="1">
      <c r="A507" s="146"/>
      <c r="B507" s="147"/>
      <c r="C507" s="147"/>
    </row>
    <row r="508" spans="1:3" ht="15.75" customHeight="1">
      <c r="A508" s="146"/>
      <c r="B508" s="147"/>
      <c r="C508" s="147"/>
    </row>
    <row r="509" spans="1:3" ht="15.75" customHeight="1">
      <c r="A509" s="146"/>
      <c r="B509" s="147"/>
      <c r="C509" s="147"/>
    </row>
    <row r="510" spans="1:3" ht="15.75" customHeight="1">
      <c r="A510" s="146"/>
      <c r="B510" s="147"/>
      <c r="C510" s="147"/>
    </row>
    <row r="511" spans="1:3" ht="15.75" customHeight="1">
      <c r="A511" s="146"/>
      <c r="B511" s="147"/>
      <c r="C511" s="147"/>
    </row>
    <row r="512" spans="1:3" ht="15.75" customHeight="1">
      <c r="A512" s="146"/>
      <c r="B512" s="147"/>
      <c r="C512" s="147"/>
    </row>
    <row r="513" spans="1:3" ht="15.75" customHeight="1">
      <c r="A513" s="146"/>
      <c r="B513" s="147"/>
      <c r="C513" s="147"/>
    </row>
    <row r="514" spans="1:3" ht="15.75" customHeight="1">
      <c r="A514" s="146"/>
      <c r="B514" s="147"/>
      <c r="C514" s="147"/>
    </row>
    <row r="515" spans="1:3" ht="15.75" customHeight="1">
      <c r="A515" s="146"/>
      <c r="B515" s="147"/>
      <c r="C515" s="147"/>
    </row>
    <row r="516" spans="1:3" ht="15.75" customHeight="1">
      <c r="A516" s="146"/>
      <c r="B516" s="147"/>
      <c r="C516" s="147"/>
    </row>
    <row r="517" spans="1:3" ht="15.75" customHeight="1">
      <c r="A517" s="146"/>
      <c r="B517" s="147"/>
      <c r="C517" s="147"/>
    </row>
    <row r="518" spans="1:3" ht="15.75" customHeight="1">
      <c r="A518" s="146"/>
      <c r="B518" s="147"/>
      <c r="C518" s="147"/>
    </row>
    <row r="519" spans="1:3" ht="15.75" customHeight="1">
      <c r="A519" s="146"/>
      <c r="B519" s="147"/>
      <c r="C519" s="147"/>
    </row>
    <row r="520" spans="1:3" ht="15.75" customHeight="1">
      <c r="A520" s="146"/>
      <c r="B520" s="147"/>
      <c r="C520" s="147"/>
    </row>
    <row r="521" spans="1:3" ht="15.75" customHeight="1">
      <c r="A521" s="146"/>
      <c r="B521" s="147"/>
      <c r="C521" s="147"/>
    </row>
    <row r="522" spans="1:3" ht="15.75" customHeight="1">
      <c r="A522" s="146"/>
      <c r="B522" s="147"/>
      <c r="C522" s="147"/>
    </row>
    <row r="523" spans="1:3" ht="15.75" customHeight="1">
      <c r="A523" s="146"/>
      <c r="B523" s="147"/>
      <c r="C523" s="147"/>
    </row>
    <row r="524" spans="1:3" ht="15.75" customHeight="1">
      <c r="A524" s="146"/>
      <c r="B524" s="147"/>
      <c r="C524" s="147"/>
    </row>
    <row r="525" spans="1:3" ht="15.75" customHeight="1">
      <c r="A525" s="146"/>
      <c r="B525" s="147"/>
      <c r="C525" s="147"/>
    </row>
    <row r="526" spans="1:3" ht="15.75" customHeight="1">
      <c r="A526" s="146"/>
      <c r="B526" s="147"/>
      <c r="C526" s="147"/>
    </row>
    <row r="527" spans="1:3" ht="15.75" customHeight="1">
      <c r="A527" s="146"/>
      <c r="B527" s="147"/>
      <c r="C527" s="147"/>
    </row>
    <row r="528" spans="1:3" ht="15.75" customHeight="1">
      <c r="A528" s="146"/>
      <c r="B528" s="147"/>
      <c r="C528" s="147"/>
    </row>
    <row r="529" spans="1:3" ht="15.75" customHeight="1">
      <c r="A529" s="146"/>
      <c r="B529" s="147"/>
      <c r="C529" s="147"/>
    </row>
    <row r="530" spans="1:3" ht="15.75" customHeight="1">
      <c r="A530" s="146"/>
      <c r="B530" s="147"/>
      <c r="C530" s="147"/>
    </row>
    <row r="531" spans="1:3" ht="15.75" customHeight="1">
      <c r="A531" s="146"/>
      <c r="B531" s="147"/>
      <c r="C531" s="147"/>
    </row>
    <row r="532" spans="1:3" ht="15.75" customHeight="1">
      <c r="A532" s="146"/>
      <c r="B532" s="147"/>
      <c r="C532" s="147"/>
    </row>
    <row r="533" spans="1:3" ht="15.75" customHeight="1">
      <c r="A533" s="146"/>
      <c r="B533" s="147"/>
      <c r="C533" s="147"/>
    </row>
    <row r="534" spans="1:3" ht="15.75" customHeight="1">
      <c r="A534" s="146"/>
      <c r="B534" s="147"/>
      <c r="C534" s="147"/>
    </row>
    <row r="535" spans="1:3" ht="15.75" customHeight="1">
      <c r="A535" s="146"/>
      <c r="B535" s="147"/>
      <c r="C535" s="147"/>
    </row>
    <row r="536" spans="1:3" ht="15.75" customHeight="1">
      <c r="A536" s="146"/>
      <c r="B536" s="147"/>
      <c r="C536" s="147"/>
    </row>
    <row r="537" spans="1:3" ht="15.75" customHeight="1">
      <c r="A537" s="146"/>
      <c r="B537" s="147"/>
      <c r="C537" s="147"/>
    </row>
    <row r="538" spans="1:3" ht="15.75" customHeight="1">
      <c r="A538" s="146"/>
      <c r="B538" s="147"/>
      <c r="C538" s="147"/>
    </row>
    <row r="539" spans="1:3" ht="15.75" customHeight="1">
      <c r="A539" s="146"/>
      <c r="B539" s="147"/>
      <c r="C539" s="147"/>
    </row>
    <row r="540" spans="1:3" ht="15.75" customHeight="1">
      <c r="A540" s="146"/>
      <c r="B540" s="147"/>
      <c r="C540" s="147"/>
    </row>
    <row r="541" spans="1:3" ht="15.75" customHeight="1">
      <c r="A541" s="146"/>
      <c r="B541" s="147"/>
      <c r="C541" s="147"/>
    </row>
    <row r="542" spans="1:3" ht="15.75" customHeight="1">
      <c r="A542" s="146"/>
      <c r="B542" s="147"/>
      <c r="C542" s="147"/>
    </row>
    <row r="543" spans="1:3" ht="15.75" customHeight="1">
      <c r="A543" s="146"/>
      <c r="B543" s="147"/>
      <c r="C543" s="147"/>
    </row>
    <row r="544" spans="1:3" ht="15.75" customHeight="1">
      <c r="A544" s="146"/>
      <c r="B544" s="147"/>
      <c r="C544" s="147"/>
    </row>
    <row r="545" spans="1:3" ht="15.75" customHeight="1">
      <c r="A545" s="146"/>
      <c r="B545" s="147"/>
      <c r="C545" s="147"/>
    </row>
    <row r="546" spans="1:3" ht="15.75" customHeight="1">
      <c r="A546" s="146"/>
      <c r="B546" s="147"/>
      <c r="C546" s="147"/>
    </row>
    <row r="547" spans="1:3" ht="15.75" customHeight="1">
      <c r="A547" s="146"/>
      <c r="B547" s="147"/>
      <c r="C547" s="147"/>
    </row>
    <row r="548" spans="1:3" ht="15.75" customHeight="1">
      <c r="A548" s="146"/>
      <c r="B548" s="147"/>
      <c r="C548" s="147"/>
    </row>
    <row r="549" spans="1:3" ht="15.75" customHeight="1">
      <c r="A549" s="146"/>
      <c r="B549" s="147"/>
      <c r="C549" s="147"/>
    </row>
    <row r="550" spans="1:3" ht="15.75" customHeight="1">
      <c r="A550" s="146"/>
      <c r="B550" s="147"/>
      <c r="C550" s="147"/>
    </row>
    <row r="551" spans="1:3" ht="15.75" customHeight="1">
      <c r="A551" s="146"/>
      <c r="B551" s="147"/>
      <c r="C551" s="147"/>
    </row>
    <row r="552" spans="1:3" ht="15.75" customHeight="1">
      <c r="A552" s="146"/>
      <c r="B552" s="147"/>
      <c r="C552" s="147"/>
    </row>
    <row r="553" spans="1:3" ht="15.75" customHeight="1">
      <c r="A553" s="146"/>
      <c r="B553" s="147"/>
      <c r="C553" s="147"/>
    </row>
    <row r="554" spans="1:3" ht="15.75" customHeight="1">
      <c r="A554" s="146"/>
      <c r="B554" s="147"/>
      <c r="C554" s="147"/>
    </row>
    <row r="555" spans="1:3" ht="15.75" customHeight="1">
      <c r="A555" s="146"/>
      <c r="B555" s="147"/>
      <c r="C555" s="147"/>
    </row>
    <row r="556" spans="1:3" ht="15.75" customHeight="1">
      <c r="A556" s="146"/>
      <c r="B556" s="147"/>
      <c r="C556" s="147"/>
    </row>
    <row r="557" spans="1:3" ht="15.75" customHeight="1">
      <c r="A557" s="146"/>
      <c r="B557" s="147"/>
      <c r="C557" s="147"/>
    </row>
    <row r="558" spans="1:3" ht="15.75" customHeight="1">
      <c r="A558" s="146"/>
      <c r="B558" s="147"/>
      <c r="C558" s="147"/>
    </row>
    <row r="559" spans="1:3" ht="15.75" customHeight="1">
      <c r="A559" s="146"/>
      <c r="B559" s="147"/>
      <c r="C559" s="147"/>
    </row>
    <row r="560" spans="1:3" ht="15.75" customHeight="1">
      <c r="A560" s="146"/>
      <c r="B560" s="147"/>
      <c r="C560" s="147"/>
    </row>
    <row r="561" spans="1:3" ht="15.75" customHeight="1">
      <c r="A561" s="146"/>
      <c r="B561" s="147"/>
      <c r="C561" s="147"/>
    </row>
    <row r="562" spans="1:3" ht="15.75" customHeight="1">
      <c r="A562" s="146"/>
      <c r="B562" s="147"/>
      <c r="C562" s="147"/>
    </row>
    <row r="563" spans="1:3" ht="15.75" customHeight="1">
      <c r="A563" s="146"/>
      <c r="B563" s="147"/>
      <c r="C563" s="147"/>
    </row>
    <row r="564" spans="1:3" ht="15.75" customHeight="1">
      <c r="A564" s="146"/>
      <c r="B564" s="147"/>
      <c r="C564" s="147"/>
    </row>
    <row r="565" spans="1:3" ht="15.75" customHeight="1">
      <c r="A565" s="146"/>
      <c r="B565" s="147"/>
      <c r="C565" s="147"/>
    </row>
    <row r="566" spans="1:3" ht="15.75" customHeight="1">
      <c r="A566" s="146"/>
      <c r="B566" s="147"/>
      <c r="C566" s="147"/>
    </row>
    <row r="567" spans="1:3" ht="15.75" customHeight="1">
      <c r="A567" s="146"/>
      <c r="B567" s="147"/>
      <c r="C567" s="147"/>
    </row>
    <row r="568" spans="1:3" ht="15.75" customHeight="1">
      <c r="A568" s="146"/>
      <c r="B568" s="147"/>
      <c r="C568" s="147"/>
    </row>
    <row r="569" spans="1:3" ht="15.75" customHeight="1">
      <c r="A569" s="146"/>
      <c r="B569" s="147"/>
      <c r="C569" s="147"/>
    </row>
    <row r="570" spans="1:3" ht="15.75" customHeight="1">
      <c r="A570" s="146"/>
      <c r="B570" s="147"/>
      <c r="C570" s="147"/>
    </row>
    <row r="571" spans="1:3" ht="15.75" customHeight="1">
      <c r="A571" s="146"/>
      <c r="B571" s="147"/>
      <c r="C571" s="147"/>
    </row>
    <row r="572" spans="1:3" ht="15.75" customHeight="1">
      <c r="A572" s="146"/>
      <c r="B572" s="147"/>
      <c r="C572" s="147"/>
    </row>
    <row r="573" spans="1:3" ht="15.75" customHeight="1">
      <c r="A573" s="146"/>
      <c r="B573" s="147"/>
      <c r="C573" s="147"/>
    </row>
    <row r="574" spans="1:3" ht="15.75" customHeight="1">
      <c r="A574" s="146"/>
      <c r="B574" s="147"/>
      <c r="C574" s="147"/>
    </row>
    <row r="575" spans="1:3" ht="15.75" customHeight="1">
      <c r="A575" s="146"/>
      <c r="B575" s="147"/>
      <c r="C575" s="147"/>
    </row>
    <row r="576" spans="1:3" ht="15.75" customHeight="1">
      <c r="A576" s="146"/>
      <c r="B576" s="147"/>
      <c r="C576" s="147"/>
    </row>
    <row r="577" spans="1:3" ht="15.75" customHeight="1">
      <c r="A577" s="146"/>
      <c r="B577" s="147"/>
      <c r="C577" s="147"/>
    </row>
    <row r="578" spans="1:3" ht="15.75" customHeight="1">
      <c r="A578" s="146"/>
      <c r="B578" s="147"/>
      <c r="C578" s="147"/>
    </row>
    <row r="579" spans="1:3" ht="15.75" customHeight="1">
      <c r="A579" s="146"/>
      <c r="B579" s="147"/>
      <c r="C579" s="147"/>
    </row>
    <row r="580" spans="1:3" ht="15.75" customHeight="1">
      <c r="A580" s="146"/>
      <c r="B580" s="147"/>
      <c r="C580" s="147"/>
    </row>
    <row r="581" spans="1:3" ht="15.75" customHeight="1">
      <c r="A581" s="146"/>
      <c r="B581" s="147"/>
      <c r="C581" s="147"/>
    </row>
    <row r="582" spans="1:3" ht="15.75" customHeight="1">
      <c r="A582" s="146"/>
      <c r="B582" s="147"/>
      <c r="C582" s="147"/>
    </row>
    <row r="583" spans="1:3" ht="15.75" customHeight="1">
      <c r="A583" s="146"/>
      <c r="B583" s="147"/>
      <c r="C583" s="147"/>
    </row>
    <row r="584" spans="1:3" ht="15.75" customHeight="1">
      <c r="A584" s="146"/>
      <c r="B584" s="147"/>
      <c r="C584" s="147"/>
    </row>
    <row r="585" spans="1:3" ht="15.75" customHeight="1">
      <c r="A585" s="146"/>
      <c r="B585" s="147"/>
      <c r="C585" s="147"/>
    </row>
    <row r="586" spans="1:3" ht="15.75" customHeight="1">
      <c r="A586" s="146"/>
      <c r="B586" s="147"/>
      <c r="C586" s="147"/>
    </row>
    <row r="587" spans="1:3" ht="15.75" customHeight="1">
      <c r="A587" s="146"/>
      <c r="B587" s="147"/>
      <c r="C587" s="147"/>
    </row>
    <row r="588" spans="1:3" ht="15.75" customHeight="1">
      <c r="A588" s="146"/>
      <c r="B588" s="147"/>
      <c r="C588" s="147"/>
    </row>
    <row r="589" spans="1:3" ht="15.75" customHeight="1">
      <c r="A589" s="146"/>
      <c r="B589" s="147"/>
      <c r="C589" s="147"/>
    </row>
    <row r="590" spans="1:3" ht="15.75" customHeight="1">
      <c r="A590" s="146"/>
      <c r="B590" s="147"/>
      <c r="C590" s="147"/>
    </row>
    <row r="591" spans="1:3" ht="15.75" customHeight="1">
      <c r="A591" s="146"/>
      <c r="B591" s="147"/>
      <c r="C591" s="147"/>
    </row>
    <row r="592" spans="1:3" ht="15.75" customHeight="1">
      <c r="A592" s="146"/>
      <c r="B592" s="147"/>
      <c r="C592" s="147"/>
    </row>
    <row r="593" spans="1:3" ht="15.75" customHeight="1">
      <c r="A593" s="146"/>
      <c r="B593" s="147"/>
      <c r="C593" s="147"/>
    </row>
    <row r="594" spans="1:3" ht="15.75" customHeight="1">
      <c r="A594" s="146"/>
      <c r="B594" s="147"/>
      <c r="C594" s="147"/>
    </row>
    <row r="595" spans="1:3" ht="15.75" customHeight="1">
      <c r="A595" s="146"/>
      <c r="B595" s="147"/>
      <c r="C595" s="147"/>
    </row>
    <row r="596" spans="1:3" ht="15.75" customHeight="1">
      <c r="A596" s="146"/>
      <c r="B596" s="147"/>
      <c r="C596" s="147"/>
    </row>
    <row r="597" spans="1:3" ht="15.75" customHeight="1">
      <c r="A597" s="146"/>
      <c r="B597" s="147"/>
      <c r="C597" s="147"/>
    </row>
    <row r="598" spans="1:3" ht="15.75" customHeight="1">
      <c r="A598" s="146"/>
      <c r="B598" s="147"/>
      <c r="C598" s="147"/>
    </row>
    <row r="599" spans="1:3" ht="15.75" customHeight="1">
      <c r="A599" s="146"/>
      <c r="B599" s="147"/>
      <c r="C599" s="147"/>
    </row>
    <row r="600" spans="1:3" ht="15.75" customHeight="1">
      <c r="A600" s="146"/>
      <c r="B600" s="147"/>
      <c r="C600" s="147"/>
    </row>
    <row r="601" spans="1:3" ht="15.75" customHeight="1">
      <c r="A601" s="146"/>
      <c r="B601" s="147"/>
      <c r="C601" s="147"/>
    </row>
    <row r="602" spans="1:3" ht="15.75" customHeight="1">
      <c r="A602" s="146"/>
      <c r="B602" s="147"/>
      <c r="C602" s="147"/>
    </row>
    <row r="603" spans="1:3" ht="15.75" customHeight="1">
      <c r="A603" s="146"/>
      <c r="B603" s="147"/>
      <c r="C603" s="147"/>
    </row>
    <row r="604" spans="1:3" ht="15.75" customHeight="1">
      <c r="A604" s="146"/>
      <c r="B604" s="147"/>
      <c r="C604" s="147"/>
    </row>
    <row r="605" spans="1:3" ht="15.75" customHeight="1">
      <c r="A605" s="146"/>
      <c r="B605" s="147"/>
      <c r="C605" s="147"/>
    </row>
    <row r="606" spans="1:3" ht="15.75" customHeight="1">
      <c r="A606" s="146"/>
      <c r="B606" s="147"/>
      <c r="C606" s="147"/>
    </row>
    <row r="607" spans="1:3" ht="15.75" customHeight="1">
      <c r="A607" s="146"/>
      <c r="B607" s="147"/>
      <c r="C607" s="147"/>
    </row>
    <row r="608" spans="1:3" ht="15.75" customHeight="1">
      <c r="A608" s="146"/>
      <c r="B608" s="147"/>
      <c r="C608" s="147"/>
    </row>
    <row r="609" spans="1:3" ht="15.75" customHeight="1">
      <c r="A609" s="146"/>
      <c r="B609" s="147"/>
      <c r="C609" s="147"/>
    </row>
    <row r="610" spans="1:3" ht="15.75" customHeight="1">
      <c r="A610" s="146"/>
      <c r="B610" s="147"/>
      <c r="C610" s="147"/>
    </row>
    <row r="611" spans="1:3" ht="15.75" customHeight="1">
      <c r="A611" s="146"/>
      <c r="B611" s="147"/>
      <c r="C611" s="147"/>
    </row>
    <row r="612" spans="1:3" ht="15.75" customHeight="1">
      <c r="A612" s="146"/>
      <c r="B612" s="147"/>
      <c r="C612" s="147"/>
    </row>
    <row r="613" spans="1:3" ht="15.75" customHeight="1">
      <c r="A613" s="146"/>
      <c r="B613" s="147"/>
      <c r="C613" s="147"/>
    </row>
    <row r="614" spans="1:3" ht="15.75" customHeight="1">
      <c r="A614" s="146"/>
      <c r="B614" s="147"/>
      <c r="C614" s="147"/>
    </row>
    <row r="615" spans="1:3" ht="15.75" customHeight="1">
      <c r="A615" s="146"/>
      <c r="B615" s="147"/>
      <c r="C615" s="147"/>
    </row>
    <row r="616" spans="1:3" ht="15.75" customHeight="1">
      <c r="A616" s="146"/>
      <c r="B616" s="147"/>
      <c r="C616" s="147"/>
    </row>
    <row r="617" spans="1:3" ht="15.75" customHeight="1">
      <c r="A617" s="146"/>
      <c r="B617" s="147"/>
      <c r="C617" s="147"/>
    </row>
    <row r="618" spans="1:3" ht="15.75" customHeight="1">
      <c r="A618" s="146"/>
      <c r="B618" s="147"/>
      <c r="C618" s="147"/>
    </row>
    <row r="619" spans="1:3" ht="15.75" customHeight="1">
      <c r="A619" s="146"/>
      <c r="B619" s="147"/>
      <c r="C619" s="147"/>
    </row>
    <row r="620" spans="1:3" ht="15.75" customHeight="1">
      <c r="A620" s="146"/>
      <c r="B620" s="147"/>
      <c r="C620" s="147"/>
    </row>
    <row r="621" spans="1:3" ht="15.75" customHeight="1">
      <c r="A621" s="146"/>
      <c r="B621" s="147"/>
      <c r="C621" s="147"/>
    </row>
    <row r="622" spans="1:3" ht="15.75" customHeight="1">
      <c r="A622" s="146"/>
      <c r="B622" s="147"/>
      <c r="C622" s="147"/>
    </row>
    <row r="623" spans="1:3" ht="15.75" customHeight="1">
      <c r="A623" s="146"/>
      <c r="B623" s="147"/>
      <c r="C623" s="147"/>
    </row>
    <row r="624" spans="1:3" ht="15.75" customHeight="1">
      <c r="A624" s="146"/>
      <c r="B624" s="147"/>
      <c r="C624" s="147"/>
    </row>
    <row r="625" spans="1:3" ht="15.75" customHeight="1">
      <c r="A625" s="146"/>
      <c r="B625" s="147"/>
      <c r="C625" s="147"/>
    </row>
    <row r="626" spans="1:3" ht="15.75" customHeight="1">
      <c r="A626" s="146"/>
      <c r="B626" s="147"/>
      <c r="C626" s="147"/>
    </row>
    <row r="627" spans="1:3" ht="15.75" customHeight="1">
      <c r="A627" s="146"/>
      <c r="B627" s="147"/>
      <c r="C627" s="147"/>
    </row>
    <row r="628" spans="1:3" ht="15.75" customHeight="1">
      <c r="A628" s="146"/>
      <c r="B628" s="147"/>
      <c r="C628" s="147"/>
    </row>
    <row r="629" spans="1:3" ht="15.75" customHeight="1">
      <c r="A629" s="146"/>
      <c r="B629" s="147"/>
      <c r="C629" s="147"/>
    </row>
    <row r="630" spans="1:3" ht="15.75" customHeight="1">
      <c r="A630" s="146"/>
      <c r="B630" s="147"/>
      <c r="C630" s="147"/>
    </row>
    <row r="631" spans="1:3" ht="15.75" customHeight="1">
      <c r="A631" s="146"/>
      <c r="B631" s="147"/>
      <c r="C631" s="147"/>
    </row>
    <row r="632" spans="1:3" ht="15.75" customHeight="1">
      <c r="A632" s="146"/>
      <c r="B632" s="147"/>
      <c r="C632" s="147"/>
    </row>
    <row r="633" spans="1:3" ht="15.75" customHeight="1">
      <c r="A633" s="146"/>
      <c r="B633" s="147"/>
      <c r="C633" s="147"/>
    </row>
    <row r="634" spans="1:3" ht="15.75" customHeight="1">
      <c r="A634" s="146"/>
      <c r="B634" s="147"/>
      <c r="C634" s="147"/>
    </row>
    <row r="635" spans="1:3" ht="15.75" customHeight="1">
      <c r="A635" s="146"/>
      <c r="B635" s="147"/>
      <c r="C635" s="147"/>
    </row>
    <row r="636" spans="1:3" ht="15.75" customHeight="1">
      <c r="A636" s="146"/>
      <c r="B636" s="147"/>
      <c r="C636" s="147"/>
    </row>
    <row r="637" spans="1:3" ht="15.75" customHeight="1">
      <c r="A637" s="146"/>
      <c r="B637" s="147"/>
      <c r="C637" s="147"/>
    </row>
    <row r="638" spans="1:3" ht="15.75" customHeight="1">
      <c r="A638" s="146"/>
      <c r="B638" s="147"/>
      <c r="C638" s="147"/>
    </row>
    <row r="639" spans="1:3" ht="15.75" customHeight="1">
      <c r="A639" s="146"/>
      <c r="B639" s="147"/>
      <c r="C639" s="147"/>
    </row>
    <row r="640" spans="1:3" ht="15.75" customHeight="1">
      <c r="A640" s="146"/>
      <c r="B640" s="147"/>
      <c r="C640" s="147"/>
    </row>
    <row r="641" spans="1:3" ht="15.75" customHeight="1">
      <c r="A641" s="146"/>
      <c r="B641" s="147"/>
      <c r="C641" s="147"/>
    </row>
    <row r="642" spans="1:3" ht="15.75" customHeight="1">
      <c r="A642" s="146"/>
      <c r="B642" s="147"/>
      <c r="C642" s="147"/>
    </row>
    <row r="643" spans="1:3" ht="15.75" customHeight="1">
      <c r="A643" s="146"/>
      <c r="B643" s="147"/>
      <c r="C643" s="147"/>
    </row>
    <row r="644" spans="1:3" ht="15.75" customHeight="1">
      <c r="A644" s="146"/>
      <c r="B644" s="147"/>
      <c r="C644" s="147"/>
    </row>
    <row r="645" spans="1:3" ht="15.75" customHeight="1">
      <c r="A645" s="146"/>
      <c r="B645" s="147"/>
      <c r="C645" s="147"/>
    </row>
    <row r="646" spans="1:3" ht="15.75" customHeight="1">
      <c r="A646" s="146"/>
      <c r="B646" s="147"/>
      <c r="C646" s="147"/>
    </row>
    <row r="647" spans="1:3" ht="15.75" customHeight="1">
      <c r="A647" s="146"/>
      <c r="B647" s="147"/>
      <c r="C647" s="147"/>
    </row>
    <row r="648" spans="1:3" ht="15.75" customHeight="1">
      <c r="A648" s="146"/>
      <c r="B648" s="147"/>
      <c r="C648" s="147"/>
    </row>
    <row r="649" spans="1:3" ht="15.75" customHeight="1">
      <c r="A649" s="146"/>
      <c r="B649" s="147"/>
      <c r="C649" s="147"/>
    </row>
    <row r="650" spans="1:3" ht="15.75" customHeight="1">
      <c r="A650" s="146"/>
      <c r="B650" s="147"/>
      <c r="C650" s="147"/>
    </row>
    <row r="651" spans="1:3" ht="15.75" customHeight="1">
      <c r="A651" s="146"/>
      <c r="B651" s="147"/>
      <c r="C651" s="147"/>
    </row>
    <row r="652" spans="1:3" ht="15.75" customHeight="1">
      <c r="A652" s="146"/>
      <c r="B652" s="147"/>
      <c r="C652" s="147"/>
    </row>
    <row r="653" spans="1:3" ht="15.75" customHeight="1">
      <c r="A653" s="146"/>
      <c r="B653" s="147"/>
      <c r="C653" s="147"/>
    </row>
    <row r="654" spans="1:3" ht="15.75" customHeight="1">
      <c r="A654" s="146"/>
      <c r="B654" s="147"/>
      <c r="C654" s="147"/>
    </row>
    <row r="655" spans="1:3" ht="15.75" customHeight="1">
      <c r="A655" s="146"/>
      <c r="B655" s="147"/>
      <c r="C655" s="147"/>
    </row>
    <row r="656" spans="1:3" ht="15.75" customHeight="1">
      <c r="A656" s="146"/>
      <c r="B656" s="147"/>
      <c r="C656" s="147"/>
    </row>
    <row r="657" spans="1:3" ht="15.75" customHeight="1">
      <c r="A657" s="146"/>
      <c r="B657" s="147"/>
      <c r="C657" s="147"/>
    </row>
    <row r="658" spans="1:3" ht="15.75" customHeight="1">
      <c r="A658" s="146"/>
      <c r="B658" s="147"/>
      <c r="C658" s="147"/>
    </row>
    <row r="659" spans="1:3" ht="15.75" customHeight="1">
      <c r="A659" s="146"/>
      <c r="B659" s="147"/>
      <c r="C659" s="147"/>
    </row>
    <row r="660" spans="1:3" ht="15.75" customHeight="1">
      <c r="A660" s="146"/>
      <c r="B660" s="147"/>
      <c r="C660" s="147"/>
    </row>
    <row r="661" spans="1:3" ht="15.75" customHeight="1">
      <c r="A661" s="146"/>
      <c r="B661" s="147"/>
      <c r="C661" s="147"/>
    </row>
    <row r="662" spans="1:3" ht="15.75" customHeight="1">
      <c r="A662" s="146"/>
      <c r="B662" s="147"/>
      <c r="C662" s="147"/>
    </row>
    <row r="663" spans="1:3" ht="15.75" customHeight="1">
      <c r="A663" s="146"/>
      <c r="B663" s="147"/>
      <c r="C663" s="147"/>
    </row>
    <row r="664" spans="1:3" ht="15.75" customHeight="1">
      <c r="A664" s="146"/>
      <c r="B664" s="147"/>
      <c r="C664" s="147"/>
    </row>
    <row r="665" spans="1:3" ht="15.75" customHeight="1">
      <c r="A665" s="146"/>
      <c r="B665" s="147"/>
      <c r="C665" s="147"/>
    </row>
    <row r="666" spans="1:3" ht="15.75" customHeight="1">
      <c r="A666" s="146"/>
      <c r="B666" s="147"/>
      <c r="C666" s="147"/>
    </row>
    <row r="667" spans="1:3" ht="15.75" customHeight="1">
      <c r="A667" s="146"/>
      <c r="B667" s="147"/>
      <c r="C667" s="147"/>
    </row>
    <row r="668" spans="1:3" ht="15.75" customHeight="1">
      <c r="A668" s="146"/>
      <c r="B668" s="147"/>
      <c r="C668" s="147"/>
    </row>
    <row r="669" spans="1:3" ht="15.75" customHeight="1">
      <c r="A669" s="146"/>
      <c r="B669" s="147"/>
      <c r="C669" s="147"/>
    </row>
    <row r="670" spans="1:3" ht="15.75" customHeight="1">
      <c r="A670" s="146"/>
      <c r="B670" s="147"/>
      <c r="C670" s="147"/>
    </row>
    <row r="671" spans="1:3" ht="15.75" customHeight="1">
      <c r="A671" s="146"/>
      <c r="B671" s="147"/>
      <c r="C671" s="147"/>
    </row>
    <row r="672" spans="1:3" ht="15.75" customHeight="1">
      <c r="A672" s="146"/>
      <c r="B672" s="147"/>
      <c r="C672" s="147"/>
    </row>
    <row r="673" spans="1:3" ht="15.75" customHeight="1">
      <c r="A673" s="146"/>
      <c r="B673" s="147"/>
      <c r="C673" s="147"/>
    </row>
    <row r="674" spans="1:3" ht="15.75" customHeight="1">
      <c r="A674" s="146"/>
      <c r="B674" s="147"/>
      <c r="C674" s="147"/>
    </row>
    <row r="675" spans="1:3" ht="15.75" customHeight="1">
      <c r="A675" s="146"/>
      <c r="B675" s="147"/>
      <c r="C675" s="147"/>
    </row>
    <row r="676" spans="1:3" ht="15.75" customHeight="1">
      <c r="A676" s="146"/>
      <c r="B676" s="147"/>
      <c r="C676" s="147"/>
    </row>
    <row r="677" spans="1:3" ht="15.75" customHeight="1">
      <c r="A677" s="146"/>
      <c r="B677" s="147"/>
      <c r="C677" s="147"/>
    </row>
    <row r="678" spans="1:3" ht="15.75" customHeight="1">
      <c r="A678" s="146"/>
      <c r="B678" s="147"/>
      <c r="C678" s="147"/>
    </row>
    <row r="679" spans="1:3" ht="15.75" customHeight="1">
      <c r="A679" s="146"/>
      <c r="B679" s="147"/>
      <c r="C679" s="147"/>
    </row>
    <row r="680" spans="1:3" ht="15.75" customHeight="1">
      <c r="A680" s="146"/>
      <c r="B680" s="147"/>
      <c r="C680" s="147"/>
    </row>
    <row r="681" spans="1:3" ht="15.75" customHeight="1">
      <c r="A681" s="146"/>
      <c r="B681" s="147"/>
      <c r="C681" s="147"/>
    </row>
    <row r="682" spans="1:3" ht="15.75" customHeight="1">
      <c r="A682" s="146"/>
      <c r="B682" s="147"/>
      <c r="C682" s="147"/>
    </row>
    <row r="683" spans="1:3" ht="15.75" customHeight="1">
      <c r="A683" s="146"/>
      <c r="B683" s="147"/>
      <c r="C683" s="147"/>
    </row>
    <row r="684" spans="1:3" ht="15.75" customHeight="1">
      <c r="A684" s="146"/>
      <c r="B684" s="147"/>
      <c r="C684" s="147"/>
    </row>
    <row r="685" spans="1:3" ht="15.75" customHeight="1">
      <c r="A685" s="146"/>
      <c r="B685" s="147"/>
      <c r="C685" s="147"/>
    </row>
    <row r="686" spans="1:3" ht="15.75" customHeight="1">
      <c r="A686" s="146"/>
      <c r="B686" s="147"/>
      <c r="C686" s="147"/>
    </row>
    <row r="687" spans="1:3" ht="15.75" customHeight="1">
      <c r="A687" s="146"/>
      <c r="B687" s="147"/>
      <c r="C687" s="147"/>
    </row>
    <row r="688" spans="1:3" ht="15.75" customHeight="1">
      <c r="A688" s="146"/>
      <c r="B688" s="147"/>
      <c r="C688" s="147"/>
    </row>
    <row r="689" spans="1:3" ht="15.75" customHeight="1">
      <c r="A689" s="146"/>
      <c r="B689" s="147"/>
      <c r="C689" s="147"/>
    </row>
    <row r="690" spans="1:3" ht="15.75" customHeight="1">
      <c r="A690" s="146"/>
      <c r="B690" s="147"/>
      <c r="C690" s="147"/>
    </row>
    <row r="691" spans="1:3" ht="15.75" customHeight="1">
      <c r="A691" s="146"/>
      <c r="B691" s="147"/>
      <c r="C691" s="147"/>
    </row>
    <row r="692" spans="1:3" ht="15.75" customHeight="1">
      <c r="A692" s="146"/>
      <c r="B692" s="147"/>
      <c r="C692" s="147"/>
    </row>
    <row r="693" spans="1:3" ht="15.75" customHeight="1">
      <c r="A693" s="146"/>
      <c r="B693" s="147"/>
      <c r="C693" s="147"/>
    </row>
    <row r="694" spans="1:3" ht="15.75" customHeight="1">
      <c r="A694" s="146"/>
      <c r="B694" s="147"/>
      <c r="C694" s="147"/>
    </row>
    <row r="695" spans="1:3" ht="15.75" customHeight="1">
      <c r="A695" s="146"/>
      <c r="B695" s="147"/>
      <c r="C695" s="147"/>
    </row>
    <row r="696" spans="1:3" ht="15.75" customHeight="1">
      <c r="A696" s="146"/>
      <c r="B696" s="147"/>
      <c r="C696" s="147"/>
    </row>
    <row r="697" spans="1:3" ht="15.75" customHeight="1">
      <c r="A697" s="146"/>
      <c r="B697" s="147"/>
      <c r="C697" s="147"/>
    </row>
    <row r="698" spans="1:3" ht="15.75" customHeight="1">
      <c r="A698" s="146"/>
      <c r="B698" s="147"/>
      <c r="C698" s="147"/>
    </row>
    <row r="699" spans="1:3" ht="15.75" customHeight="1">
      <c r="A699" s="146"/>
      <c r="B699" s="147"/>
      <c r="C699" s="147"/>
    </row>
    <row r="700" spans="1:3" ht="15.75" customHeight="1">
      <c r="A700" s="146"/>
      <c r="B700" s="147"/>
      <c r="C700" s="147"/>
    </row>
    <row r="701" spans="1:3" ht="15.75" customHeight="1">
      <c r="A701" s="146"/>
      <c r="B701" s="147"/>
      <c r="C701" s="147"/>
    </row>
    <row r="702" spans="1:3" ht="15.75" customHeight="1">
      <c r="A702" s="146"/>
      <c r="B702" s="147"/>
      <c r="C702" s="147"/>
    </row>
    <row r="703" spans="1:3" ht="15.75" customHeight="1">
      <c r="A703" s="146"/>
      <c r="B703" s="147"/>
      <c r="C703" s="147"/>
    </row>
    <row r="704" spans="1:3" ht="15.75" customHeight="1">
      <c r="A704" s="146"/>
      <c r="B704" s="147"/>
      <c r="C704" s="147"/>
    </row>
    <row r="705" spans="1:3" ht="15.75" customHeight="1">
      <c r="A705" s="146"/>
      <c r="B705" s="147"/>
      <c r="C705" s="147"/>
    </row>
    <row r="706" spans="1:3" ht="15.75" customHeight="1">
      <c r="A706" s="146"/>
      <c r="B706" s="147"/>
      <c r="C706" s="147"/>
    </row>
    <row r="707" spans="1:3" ht="15.75" customHeight="1">
      <c r="A707" s="146"/>
      <c r="B707" s="147"/>
      <c r="C707" s="147"/>
    </row>
    <row r="708" spans="1:3" ht="15.75" customHeight="1">
      <c r="A708" s="146"/>
      <c r="B708" s="147"/>
      <c r="C708" s="147"/>
    </row>
    <row r="709" spans="1:3" ht="15.75" customHeight="1">
      <c r="A709" s="146"/>
      <c r="B709" s="147"/>
      <c r="C709" s="147"/>
    </row>
    <row r="710" spans="1:3" ht="15.75" customHeight="1">
      <c r="A710" s="146"/>
      <c r="B710" s="147"/>
      <c r="C710" s="147"/>
    </row>
    <row r="711" spans="1:3" ht="15.75" customHeight="1">
      <c r="A711" s="146"/>
      <c r="B711" s="147"/>
      <c r="C711" s="147"/>
    </row>
    <row r="712" spans="1:3" ht="15.75" customHeight="1">
      <c r="A712" s="146"/>
      <c r="B712" s="147"/>
      <c r="C712" s="147"/>
    </row>
    <row r="713" spans="1:3" ht="15.75" customHeight="1">
      <c r="A713" s="146"/>
      <c r="B713" s="147"/>
      <c r="C713" s="147"/>
    </row>
    <row r="714" spans="1:3" ht="15.75" customHeight="1">
      <c r="A714" s="146"/>
      <c r="B714" s="147"/>
      <c r="C714" s="147"/>
    </row>
    <row r="715" spans="1:3" ht="15.75" customHeight="1">
      <c r="A715" s="146"/>
      <c r="B715" s="147"/>
      <c r="C715" s="147"/>
    </row>
    <row r="716" spans="1:3" ht="15.75" customHeight="1">
      <c r="A716" s="146"/>
      <c r="B716" s="147"/>
      <c r="C716" s="147"/>
    </row>
    <row r="717" spans="1:3" ht="15.75" customHeight="1">
      <c r="A717" s="146"/>
      <c r="B717" s="147"/>
      <c r="C717" s="147"/>
    </row>
    <row r="718" spans="1:3" ht="15.75" customHeight="1">
      <c r="A718" s="146"/>
      <c r="B718" s="147"/>
      <c r="C718" s="147"/>
    </row>
    <row r="719" spans="1:3" ht="15.75" customHeight="1">
      <c r="A719" s="146"/>
      <c r="B719" s="147"/>
      <c r="C719" s="147"/>
    </row>
    <row r="720" spans="1:3" ht="15.75" customHeight="1">
      <c r="A720" s="146"/>
      <c r="B720" s="147"/>
      <c r="C720" s="147"/>
    </row>
    <row r="721" spans="1:3" ht="15.75" customHeight="1">
      <c r="A721" s="146"/>
      <c r="B721" s="147"/>
      <c r="C721" s="147"/>
    </row>
    <row r="722" spans="1:3" ht="15.75" customHeight="1">
      <c r="A722" s="146"/>
      <c r="B722" s="147"/>
      <c r="C722" s="147"/>
    </row>
    <row r="723" spans="1:3" ht="15.75" customHeight="1">
      <c r="A723" s="146"/>
      <c r="B723" s="147"/>
      <c r="C723" s="147"/>
    </row>
    <row r="724" spans="1:3" ht="15.75" customHeight="1">
      <c r="A724" s="146"/>
      <c r="B724" s="147"/>
      <c r="C724" s="147"/>
    </row>
    <row r="725" spans="1:3" ht="15.75" customHeight="1">
      <c r="A725" s="146"/>
      <c r="B725" s="147"/>
      <c r="C725" s="147"/>
    </row>
    <row r="726" spans="1:3" ht="15.75" customHeight="1">
      <c r="A726" s="146"/>
      <c r="B726" s="147"/>
      <c r="C726" s="147"/>
    </row>
    <row r="727" spans="1:3" ht="15.75" customHeight="1">
      <c r="A727" s="146"/>
      <c r="B727" s="147"/>
      <c r="C727" s="147"/>
    </row>
    <row r="728" spans="1:3" ht="15.75" customHeight="1">
      <c r="A728" s="146"/>
      <c r="B728" s="147"/>
      <c r="C728" s="147"/>
    </row>
    <row r="729" spans="1:3" ht="15.75" customHeight="1">
      <c r="A729" s="146"/>
      <c r="B729" s="147"/>
      <c r="C729" s="147"/>
    </row>
    <row r="730" spans="1:3" ht="15.75" customHeight="1">
      <c r="A730" s="146"/>
      <c r="B730" s="147"/>
      <c r="C730" s="147"/>
    </row>
    <row r="731" spans="1:3" ht="15.75" customHeight="1">
      <c r="A731" s="146"/>
      <c r="B731" s="147"/>
      <c r="C731" s="147"/>
    </row>
    <row r="732" spans="1:3" ht="15.75" customHeight="1">
      <c r="A732" s="146"/>
      <c r="B732" s="147"/>
      <c r="C732" s="147"/>
    </row>
    <row r="733" spans="1:3" ht="15.75" customHeight="1">
      <c r="A733" s="146"/>
      <c r="B733" s="147"/>
      <c r="C733" s="147"/>
    </row>
    <row r="734" spans="1:3" ht="15.75" customHeight="1">
      <c r="A734" s="146"/>
      <c r="B734" s="147"/>
      <c r="C734" s="147"/>
    </row>
    <row r="735" spans="1:3" ht="15.75" customHeight="1">
      <c r="A735" s="146"/>
      <c r="B735" s="147"/>
      <c r="C735" s="147"/>
    </row>
    <row r="736" spans="1:3" ht="15.75" customHeight="1">
      <c r="A736" s="146"/>
      <c r="B736" s="147"/>
      <c r="C736" s="147"/>
    </row>
    <row r="737" spans="1:3" ht="15.75" customHeight="1">
      <c r="A737" s="146"/>
      <c r="B737" s="147"/>
      <c r="C737" s="147"/>
    </row>
    <row r="738" spans="1:3" ht="15.75" customHeight="1">
      <c r="A738" s="146"/>
      <c r="B738" s="147"/>
      <c r="C738" s="147"/>
    </row>
    <row r="739" spans="1:3" ht="15.75" customHeight="1">
      <c r="A739" s="146"/>
      <c r="B739" s="147"/>
      <c r="C739" s="147"/>
    </row>
    <row r="740" spans="1:3" ht="15.75" customHeight="1">
      <c r="A740" s="146"/>
      <c r="B740" s="147"/>
      <c r="C740" s="147"/>
    </row>
    <row r="741" spans="1:3" ht="15.75" customHeight="1">
      <c r="A741" s="146"/>
      <c r="B741" s="147"/>
      <c r="C741" s="147"/>
    </row>
    <row r="742" spans="1:3" ht="15.75" customHeight="1">
      <c r="A742" s="146"/>
      <c r="B742" s="147"/>
      <c r="C742" s="147"/>
    </row>
    <row r="743" spans="1:3" ht="15.75" customHeight="1">
      <c r="A743" s="146"/>
      <c r="B743" s="147"/>
      <c r="C743" s="147"/>
    </row>
    <row r="744" spans="1:3" ht="15.75" customHeight="1">
      <c r="A744" s="146"/>
      <c r="B744" s="147"/>
      <c r="C744" s="147"/>
    </row>
    <row r="745" spans="1:3" ht="15.75" customHeight="1">
      <c r="A745" s="146"/>
      <c r="B745" s="147"/>
      <c r="C745" s="147"/>
    </row>
    <row r="746" spans="1:3" ht="15.75" customHeight="1">
      <c r="A746" s="146"/>
      <c r="B746" s="147"/>
      <c r="C746" s="147"/>
    </row>
    <row r="747" spans="1:3" ht="15.75" customHeight="1">
      <c r="A747" s="146"/>
      <c r="B747" s="147"/>
      <c r="C747" s="147"/>
    </row>
    <row r="748" spans="1:3" ht="15.75" customHeight="1">
      <c r="A748" s="146"/>
      <c r="B748" s="147"/>
      <c r="C748" s="147"/>
    </row>
    <row r="749" spans="1:3" ht="15.75" customHeight="1">
      <c r="A749" s="146"/>
      <c r="B749" s="147"/>
      <c r="C749" s="147"/>
    </row>
    <row r="750" spans="1:3" ht="15.75" customHeight="1">
      <c r="A750" s="146"/>
      <c r="B750" s="147"/>
      <c r="C750" s="147"/>
    </row>
    <row r="751" spans="1:3" ht="15.75" customHeight="1">
      <c r="A751" s="146"/>
      <c r="B751" s="147"/>
      <c r="C751" s="147"/>
    </row>
    <row r="752" spans="1:3" ht="15.75" customHeight="1">
      <c r="A752" s="146"/>
      <c r="B752" s="147"/>
      <c r="C752" s="147"/>
    </row>
    <row r="753" spans="1:3" ht="15.75" customHeight="1">
      <c r="A753" s="146"/>
      <c r="B753" s="147"/>
      <c r="C753" s="147"/>
    </row>
    <row r="754" spans="1:3" ht="15.75" customHeight="1">
      <c r="A754" s="146"/>
      <c r="B754" s="147"/>
      <c r="C754" s="147"/>
    </row>
    <row r="755" spans="1:3" ht="15.75" customHeight="1">
      <c r="A755" s="146"/>
      <c r="B755" s="147"/>
      <c r="C755" s="147"/>
    </row>
    <row r="756" spans="1:3" ht="15.75" customHeight="1">
      <c r="A756" s="146"/>
      <c r="B756" s="147"/>
      <c r="C756" s="147"/>
    </row>
    <row r="757" spans="1:3" ht="15.75" customHeight="1">
      <c r="A757" s="146"/>
      <c r="B757" s="147"/>
      <c r="C757" s="147"/>
    </row>
    <row r="758" spans="1:3" ht="15.75" customHeight="1">
      <c r="A758" s="146"/>
      <c r="B758" s="147"/>
      <c r="C758" s="147"/>
    </row>
    <row r="759" spans="1:3" ht="15.75" customHeight="1">
      <c r="A759" s="146"/>
      <c r="B759" s="147"/>
      <c r="C759" s="147"/>
    </row>
    <row r="760" spans="1:3" ht="15.75" customHeight="1">
      <c r="A760" s="146"/>
      <c r="B760" s="147"/>
      <c r="C760" s="147"/>
    </row>
    <row r="761" spans="1:3" ht="15.75" customHeight="1">
      <c r="A761" s="146"/>
      <c r="B761" s="147"/>
      <c r="C761" s="147"/>
    </row>
    <row r="762" spans="1:3" ht="15.75" customHeight="1">
      <c r="A762" s="146"/>
      <c r="B762" s="147"/>
      <c r="C762" s="147"/>
    </row>
    <row r="763" spans="1:3" ht="15.75" customHeight="1">
      <c r="A763" s="146"/>
      <c r="B763" s="147"/>
      <c r="C763" s="147"/>
    </row>
    <row r="764" spans="1:3" ht="15.75" customHeight="1">
      <c r="A764" s="146"/>
      <c r="B764" s="147"/>
      <c r="C764" s="147"/>
    </row>
    <row r="765" spans="1:3" ht="15.75" customHeight="1">
      <c r="A765" s="146"/>
      <c r="B765" s="147"/>
      <c r="C765" s="147"/>
    </row>
    <row r="766" spans="1:3" ht="15.75" customHeight="1">
      <c r="A766" s="146"/>
      <c r="B766" s="147"/>
      <c r="C766" s="147"/>
    </row>
    <row r="767" spans="1:3" ht="15.75" customHeight="1">
      <c r="A767" s="146"/>
      <c r="B767" s="147"/>
      <c r="C767" s="147"/>
    </row>
    <row r="768" spans="1:3" ht="15.75" customHeight="1">
      <c r="A768" s="146"/>
      <c r="B768" s="147"/>
      <c r="C768" s="147"/>
    </row>
    <row r="769" spans="1:3" ht="15.75" customHeight="1">
      <c r="A769" s="146"/>
      <c r="B769" s="147"/>
      <c r="C769" s="147"/>
    </row>
    <row r="770" spans="1:3" ht="15.75" customHeight="1">
      <c r="A770" s="146"/>
      <c r="B770" s="147"/>
      <c r="C770" s="147"/>
    </row>
    <row r="771" spans="1:3" ht="15.75" customHeight="1">
      <c r="A771" s="146"/>
      <c r="B771" s="147"/>
      <c r="C771" s="147"/>
    </row>
    <row r="772" spans="1:3" ht="15.75" customHeight="1">
      <c r="A772" s="146"/>
      <c r="B772" s="147"/>
      <c r="C772" s="147"/>
    </row>
    <row r="773" spans="1:3" ht="15.75" customHeight="1">
      <c r="A773" s="146"/>
      <c r="B773" s="147"/>
      <c r="C773" s="147"/>
    </row>
    <row r="774" spans="1:3" ht="15.75" customHeight="1">
      <c r="A774" s="146"/>
      <c r="B774" s="147"/>
      <c r="C774" s="147"/>
    </row>
    <row r="775" spans="1:3" ht="15.75" customHeight="1">
      <c r="A775" s="146"/>
      <c r="B775" s="147"/>
      <c r="C775" s="147"/>
    </row>
    <row r="776" spans="1:3" ht="15.75" customHeight="1">
      <c r="A776" s="146"/>
      <c r="B776" s="147"/>
      <c r="C776" s="147"/>
    </row>
    <row r="777" spans="1:3" ht="15.75" customHeight="1">
      <c r="A777" s="146"/>
      <c r="B777" s="147"/>
      <c r="C777" s="147"/>
    </row>
    <row r="778" spans="1:3" ht="15.75" customHeight="1">
      <c r="A778" s="146"/>
      <c r="B778" s="147"/>
      <c r="C778" s="147"/>
    </row>
    <row r="779" spans="1:3" ht="15.75" customHeight="1">
      <c r="A779" s="146"/>
      <c r="B779" s="147"/>
      <c r="C779" s="147"/>
    </row>
    <row r="780" spans="1:3" ht="15.75" customHeight="1">
      <c r="A780" s="146"/>
      <c r="B780" s="147"/>
      <c r="C780" s="147"/>
    </row>
    <row r="781" spans="1:3" ht="15.75" customHeight="1">
      <c r="A781" s="146"/>
      <c r="B781" s="147"/>
      <c r="C781" s="147"/>
    </row>
    <row r="782" spans="1:3" ht="15.75" customHeight="1">
      <c r="A782" s="146"/>
      <c r="B782" s="147"/>
      <c r="C782" s="147"/>
    </row>
    <row r="783" spans="1:3" ht="15.75" customHeight="1">
      <c r="A783" s="146"/>
      <c r="B783" s="147"/>
      <c r="C783" s="147"/>
    </row>
    <row r="784" spans="1:3" ht="15.75" customHeight="1">
      <c r="A784" s="146"/>
      <c r="B784" s="147"/>
      <c r="C784" s="147"/>
    </row>
    <row r="785" spans="1:3" ht="15.75" customHeight="1">
      <c r="A785" s="146"/>
      <c r="B785" s="147"/>
      <c r="C785" s="147"/>
    </row>
    <row r="786" spans="1:3" ht="15.75" customHeight="1">
      <c r="A786" s="146"/>
      <c r="B786" s="147"/>
      <c r="C786" s="147"/>
    </row>
    <row r="787" spans="1:3" ht="15.75" customHeight="1">
      <c r="A787" s="146"/>
      <c r="B787" s="147"/>
      <c r="C787" s="147"/>
    </row>
    <row r="788" spans="1:3" ht="15.75" customHeight="1">
      <c r="A788" s="146"/>
      <c r="B788" s="147"/>
      <c r="C788" s="147"/>
    </row>
    <row r="789" spans="1:3" ht="15.75" customHeight="1">
      <c r="A789" s="146"/>
      <c r="B789" s="147"/>
      <c r="C789" s="147"/>
    </row>
    <row r="790" spans="1:3" ht="15.75" customHeight="1">
      <c r="A790" s="146"/>
      <c r="B790" s="147"/>
      <c r="C790" s="147"/>
    </row>
    <row r="791" spans="1:3" ht="15.75" customHeight="1">
      <c r="A791" s="146"/>
      <c r="B791" s="147"/>
      <c r="C791" s="147"/>
    </row>
    <row r="792" spans="1:3" ht="15.75" customHeight="1">
      <c r="A792" s="146"/>
      <c r="B792" s="147"/>
      <c r="C792" s="147"/>
    </row>
    <row r="793" spans="1:3" ht="15.75" customHeight="1">
      <c r="A793" s="146"/>
      <c r="B793" s="147"/>
      <c r="C793" s="147"/>
    </row>
    <row r="794" spans="1:3" ht="15.75" customHeight="1">
      <c r="A794" s="146"/>
      <c r="B794" s="147"/>
      <c r="C794" s="147"/>
    </row>
    <row r="795" spans="1:3" ht="15.75" customHeight="1">
      <c r="A795" s="146"/>
      <c r="B795" s="147"/>
      <c r="C795" s="147"/>
    </row>
    <row r="796" spans="1:3" ht="15.75" customHeight="1">
      <c r="A796" s="146"/>
      <c r="B796" s="147"/>
      <c r="C796" s="147"/>
    </row>
    <row r="797" spans="1:3" ht="15.75" customHeight="1">
      <c r="A797" s="146"/>
      <c r="B797" s="147"/>
      <c r="C797" s="147"/>
    </row>
    <row r="798" spans="1:3" ht="15.75" customHeight="1">
      <c r="A798" s="146"/>
      <c r="B798" s="147"/>
      <c r="C798" s="147"/>
    </row>
    <row r="799" spans="1:3" ht="15.75" customHeight="1">
      <c r="A799" s="146"/>
      <c r="B799" s="147"/>
      <c r="C799" s="147"/>
    </row>
    <row r="800" spans="1:3" ht="15.75" customHeight="1">
      <c r="A800" s="146"/>
      <c r="B800" s="147"/>
      <c r="C800" s="147"/>
    </row>
    <row r="801" spans="1:3" ht="15.75" customHeight="1">
      <c r="A801" s="146"/>
      <c r="B801" s="147"/>
      <c r="C801" s="147"/>
    </row>
    <row r="802" spans="1:3" ht="15.75" customHeight="1">
      <c r="A802" s="146"/>
      <c r="B802" s="147"/>
      <c r="C802" s="147"/>
    </row>
    <row r="803" spans="1:3" ht="15.75" customHeight="1">
      <c r="A803" s="146"/>
      <c r="B803" s="147"/>
      <c r="C803" s="147"/>
    </row>
    <row r="804" spans="1:3" ht="15.75" customHeight="1">
      <c r="A804" s="146"/>
      <c r="B804" s="147"/>
      <c r="C804" s="147"/>
    </row>
    <row r="805" spans="1:3" ht="15.75" customHeight="1">
      <c r="A805" s="146"/>
      <c r="B805" s="147"/>
      <c r="C805" s="147"/>
    </row>
    <row r="806" spans="1:3" ht="15.75" customHeight="1">
      <c r="A806" s="146"/>
      <c r="B806" s="147"/>
      <c r="C806" s="147"/>
    </row>
    <row r="807" spans="1:3" ht="15.75" customHeight="1">
      <c r="A807" s="146"/>
      <c r="B807" s="147"/>
      <c r="C807" s="147"/>
    </row>
    <row r="808" spans="1:3" ht="15.75" customHeight="1">
      <c r="A808" s="146"/>
      <c r="B808" s="147"/>
      <c r="C808" s="147"/>
    </row>
    <row r="809" spans="1:3" ht="15.75" customHeight="1">
      <c r="A809" s="146"/>
      <c r="B809" s="147"/>
      <c r="C809" s="147"/>
    </row>
    <row r="810" spans="1:3" ht="15.75" customHeight="1">
      <c r="A810" s="146"/>
      <c r="B810" s="147"/>
      <c r="C810" s="147"/>
    </row>
    <row r="811" spans="1:3" ht="15.75" customHeight="1">
      <c r="A811" s="146"/>
      <c r="B811" s="147"/>
      <c r="C811" s="147"/>
    </row>
    <row r="812" spans="1:3" ht="15.75" customHeight="1">
      <c r="A812" s="146"/>
      <c r="B812" s="147"/>
      <c r="C812" s="147"/>
    </row>
    <row r="813" spans="1:3" ht="15.75" customHeight="1">
      <c r="A813" s="146"/>
      <c r="B813" s="147"/>
      <c r="C813" s="147"/>
    </row>
    <row r="814" spans="1:3" ht="15.75" customHeight="1">
      <c r="A814" s="146"/>
      <c r="B814" s="147"/>
      <c r="C814" s="147"/>
    </row>
    <row r="815" spans="1:3" ht="15.75" customHeight="1">
      <c r="A815" s="146"/>
      <c r="B815" s="147"/>
      <c r="C815" s="147"/>
    </row>
    <row r="816" spans="1:3" ht="15.75" customHeight="1">
      <c r="A816" s="146"/>
      <c r="B816" s="147"/>
      <c r="C816" s="147"/>
    </row>
    <row r="817" spans="1:3" ht="15.75" customHeight="1">
      <c r="A817" s="146"/>
      <c r="B817" s="147"/>
      <c r="C817" s="147"/>
    </row>
    <row r="818" spans="1:3" ht="15.75" customHeight="1">
      <c r="A818" s="146"/>
      <c r="B818" s="147"/>
      <c r="C818" s="147"/>
    </row>
    <row r="819" spans="1:3" ht="15.75" customHeight="1">
      <c r="A819" s="146"/>
      <c r="B819" s="147"/>
      <c r="C819" s="147"/>
    </row>
    <row r="820" spans="1:3" ht="15.75" customHeight="1">
      <c r="A820" s="146"/>
      <c r="B820" s="147"/>
      <c r="C820" s="147"/>
    </row>
    <row r="821" spans="1:3" ht="15.75" customHeight="1">
      <c r="A821" s="146"/>
      <c r="B821" s="147"/>
      <c r="C821" s="147"/>
    </row>
    <row r="822" spans="1:3" ht="15.75" customHeight="1">
      <c r="A822" s="146"/>
      <c r="B822" s="147"/>
      <c r="C822" s="147"/>
    </row>
    <row r="823" spans="1:3" ht="15.75" customHeight="1">
      <c r="A823" s="146"/>
      <c r="B823" s="147"/>
      <c r="C823" s="147"/>
    </row>
    <row r="824" spans="1:3" ht="15.75" customHeight="1">
      <c r="A824" s="146"/>
      <c r="B824" s="147"/>
      <c r="C824" s="147"/>
    </row>
    <row r="825" spans="1:3" ht="15.75" customHeight="1">
      <c r="A825" s="146"/>
      <c r="B825" s="147"/>
      <c r="C825" s="147"/>
    </row>
    <row r="826" spans="1:3" ht="15.75" customHeight="1">
      <c r="A826" s="146"/>
      <c r="B826" s="147"/>
      <c r="C826" s="147"/>
    </row>
    <row r="827" spans="1:3" ht="15.75" customHeight="1">
      <c r="A827" s="146"/>
      <c r="B827" s="147"/>
      <c r="C827" s="147"/>
    </row>
    <row r="828" spans="1:3" ht="15.75" customHeight="1">
      <c r="A828" s="146"/>
      <c r="B828" s="147"/>
      <c r="C828" s="147"/>
    </row>
    <row r="829" spans="1:3" ht="15.75" customHeight="1">
      <c r="A829" s="146"/>
      <c r="B829" s="147"/>
      <c r="C829" s="147"/>
    </row>
    <row r="830" spans="1:3" ht="15.75" customHeight="1">
      <c r="A830" s="146"/>
      <c r="B830" s="147"/>
      <c r="C830" s="147"/>
    </row>
    <row r="831" spans="1:3" ht="15.75" customHeight="1">
      <c r="A831" s="146"/>
      <c r="B831" s="147"/>
      <c r="C831" s="147"/>
    </row>
    <row r="832" spans="1:3" ht="15.75" customHeight="1">
      <c r="A832" s="146"/>
      <c r="B832" s="147"/>
      <c r="C832" s="147"/>
    </row>
    <row r="833" spans="1:3" ht="15.75" customHeight="1">
      <c r="A833" s="146"/>
      <c r="B833" s="147"/>
      <c r="C833" s="147"/>
    </row>
    <row r="834" spans="1:3" ht="15.75" customHeight="1">
      <c r="A834" s="146"/>
      <c r="B834" s="147"/>
      <c r="C834" s="147"/>
    </row>
    <row r="835" spans="1:3" ht="15.75" customHeight="1">
      <c r="A835" s="146"/>
      <c r="B835" s="147"/>
      <c r="C835" s="147"/>
    </row>
    <row r="836" spans="1:3" ht="15.75" customHeight="1">
      <c r="A836" s="146"/>
      <c r="B836" s="147"/>
      <c r="C836" s="147"/>
    </row>
    <row r="837" spans="1:3" ht="15.75" customHeight="1">
      <c r="A837" s="146"/>
      <c r="B837" s="147"/>
      <c r="C837" s="147"/>
    </row>
    <row r="838" spans="1:3" ht="15.75" customHeight="1">
      <c r="A838" s="146"/>
      <c r="B838" s="147"/>
      <c r="C838" s="147"/>
    </row>
    <row r="839" spans="1:3" ht="15.75" customHeight="1">
      <c r="A839" s="146"/>
      <c r="B839" s="147"/>
      <c r="C839" s="147"/>
    </row>
    <row r="840" spans="1:3" ht="15.75" customHeight="1">
      <c r="A840" s="146"/>
      <c r="B840" s="147"/>
      <c r="C840" s="147"/>
    </row>
    <row r="841" spans="1:3" ht="15.75" customHeight="1">
      <c r="A841" s="146"/>
      <c r="B841" s="147"/>
      <c r="C841" s="147"/>
    </row>
    <row r="842" spans="1:3" ht="15.75" customHeight="1">
      <c r="A842" s="146"/>
      <c r="B842" s="147"/>
      <c r="C842" s="147"/>
    </row>
    <row r="843" spans="1:3" ht="15.75" customHeight="1">
      <c r="A843" s="146"/>
      <c r="B843" s="147"/>
      <c r="C843" s="147"/>
    </row>
    <row r="844" spans="1:3" ht="15.75" customHeight="1">
      <c r="A844" s="146"/>
      <c r="B844" s="147"/>
      <c r="C844" s="147"/>
    </row>
    <row r="845" spans="1:3" ht="15.75" customHeight="1">
      <c r="A845" s="146"/>
      <c r="B845" s="147"/>
      <c r="C845" s="147"/>
    </row>
    <row r="846" spans="1:3" ht="15.75" customHeight="1">
      <c r="A846" s="146"/>
      <c r="B846" s="147"/>
      <c r="C846" s="147"/>
    </row>
    <row r="847" spans="1:3" ht="15.75" customHeight="1">
      <c r="A847" s="146"/>
      <c r="B847" s="147"/>
      <c r="C847" s="147"/>
    </row>
    <row r="848" spans="1:3" ht="15.75" customHeight="1">
      <c r="A848" s="146"/>
      <c r="B848" s="147"/>
      <c r="C848" s="147"/>
    </row>
    <row r="849" spans="1:3" ht="15.75" customHeight="1">
      <c r="A849" s="146"/>
      <c r="B849" s="147"/>
      <c r="C849" s="147"/>
    </row>
    <row r="850" spans="1:3" ht="15.75" customHeight="1">
      <c r="A850" s="146"/>
      <c r="B850" s="147"/>
      <c r="C850" s="147"/>
    </row>
    <row r="851" spans="1:3" ht="15.75" customHeight="1">
      <c r="A851" s="146"/>
      <c r="B851" s="147"/>
      <c r="C851" s="147"/>
    </row>
    <row r="852" spans="1:3" ht="15.75" customHeight="1">
      <c r="A852" s="146"/>
      <c r="B852" s="147"/>
      <c r="C852" s="147"/>
    </row>
    <row r="853" spans="1:3" ht="15.75" customHeight="1">
      <c r="A853" s="146"/>
      <c r="B853" s="147"/>
      <c r="C853" s="147"/>
    </row>
    <row r="854" spans="1:3" ht="15.75" customHeight="1">
      <c r="A854" s="146"/>
      <c r="B854" s="147"/>
      <c r="C854" s="147"/>
    </row>
    <row r="855" spans="1:3" ht="15.75" customHeight="1">
      <c r="A855" s="146"/>
      <c r="B855" s="147"/>
      <c r="C855" s="147"/>
    </row>
    <row r="856" spans="1:3" ht="15.75" customHeight="1">
      <c r="A856" s="146"/>
      <c r="B856" s="147"/>
      <c r="C856" s="147"/>
    </row>
    <row r="857" spans="1:3" ht="15.75" customHeight="1">
      <c r="A857" s="146"/>
      <c r="B857" s="147"/>
      <c r="C857" s="147"/>
    </row>
    <row r="858" spans="1:3" ht="15.75" customHeight="1">
      <c r="A858" s="146"/>
      <c r="B858" s="147"/>
      <c r="C858" s="147"/>
    </row>
    <row r="859" spans="1:3" ht="15.75" customHeight="1">
      <c r="A859" s="146"/>
      <c r="B859" s="147"/>
      <c r="C859" s="147"/>
    </row>
    <row r="860" spans="1:3" ht="15.75" customHeight="1">
      <c r="A860" s="146"/>
      <c r="B860" s="147"/>
      <c r="C860" s="147"/>
    </row>
    <row r="861" spans="1:3" ht="15.75" customHeight="1">
      <c r="A861" s="146"/>
      <c r="B861" s="147"/>
      <c r="C861" s="147"/>
    </row>
    <row r="862" spans="1:3" ht="15.75" customHeight="1">
      <c r="A862" s="146"/>
      <c r="B862" s="147"/>
      <c r="C862" s="147"/>
    </row>
    <row r="863" spans="1:3" ht="15.75" customHeight="1">
      <c r="A863" s="146"/>
      <c r="B863" s="147"/>
      <c r="C863" s="147"/>
    </row>
    <row r="864" spans="1:3" ht="15.75" customHeight="1">
      <c r="A864" s="146"/>
      <c r="B864" s="147"/>
      <c r="C864" s="147"/>
    </row>
    <row r="865" spans="1:3" ht="15.75" customHeight="1">
      <c r="A865" s="146"/>
      <c r="B865" s="147"/>
      <c r="C865" s="147"/>
    </row>
    <row r="866" spans="1:3" ht="15.75" customHeight="1">
      <c r="A866" s="146"/>
      <c r="B866" s="147"/>
      <c r="C866" s="147"/>
    </row>
    <row r="867" spans="1:3" ht="15.75" customHeight="1">
      <c r="A867" s="146"/>
      <c r="B867" s="147"/>
      <c r="C867" s="147"/>
    </row>
    <row r="868" spans="1:3" ht="15.75" customHeight="1">
      <c r="A868" s="146"/>
      <c r="B868" s="147"/>
      <c r="C868" s="147"/>
    </row>
    <row r="869" spans="1:3" ht="15.75" customHeight="1">
      <c r="A869" s="146"/>
      <c r="B869" s="147"/>
      <c r="C869" s="147"/>
    </row>
    <row r="870" spans="1:3" ht="15.75" customHeight="1">
      <c r="A870" s="146"/>
      <c r="B870" s="147"/>
      <c r="C870" s="147"/>
    </row>
    <row r="871" spans="1:3" ht="15.75" customHeight="1">
      <c r="A871" s="146"/>
      <c r="B871" s="147"/>
      <c r="C871" s="147"/>
    </row>
    <row r="872" spans="1:3" ht="15.75" customHeight="1">
      <c r="A872" s="146"/>
      <c r="B872" s="147"/>
      <c r="C872" s="147"/>
    </row>
    <row r="873" spans="1:3" ht="15.75" customHeight="1">
      <c r="A873" s="146"/>
      <c r="B873" s="147"/>
      <c r="C873" s="147"/>
    </row>
    <row r="874" spans="1:3" ht="15.75" customHeight="1">
      <c r="A874" s="146"/>
      <c r="B874" s="147"/>
      <c r="C874" s="147"/>
    </row>
    <row r="875" spans="1:3" ht="15.75" customHeight="1">
      <c r="A875" s="146"/>
      <c r="B875" s="147"/>
      <c r="C875" s="147"/>
    </row>
    <row r="876" spans="1:3" ht="15.75" customHeight="1">
      <c r="A876" s="146"/>
      <c r="B876" s="147"/>
      <c r="C876" s="147"/>
    </row>
    <row r="877" spans="1:3" ht="15.75" customHeight="1">
      <c r="A877" s="146"/>
      <c r="B877" s="147"/>
      <c r="C877" s="147"/>
    </row>
    <row r="878" spans="1:3" ht="15.75" customHeight="1">
      <c r="A878" s="146"/>
      <c r="B878" s="147"/>
      <c r="C878" s="147"/>
    </row>
    <row r="879" spans="1:3" ht="15.75" customHeight="1">
      <c r="A879" s="146"/>
      <c r="B879" s="147"/>
      <c r="C879" s="147"/>
    </row>
    <row r="880" spans="1:3" ht="15.75" customHeight="1">
      <c r="A880" s="146"/>
      <c r="B880" s="147"/>
      <c r="C880" s="147"/>
    </row>
    <row r="881" spans="1:3" ht="15.75" customHeight="1">
      <c r="A881" s="146"/>
      <c r="B881" s="147"/>
      <c r="C881" s="147"/>
    </row>
    <row r="882" spans="1:3" ht="15.75" customHeight="1">
      <c r="A882" s="146"/>
      <c r="B882" s="147"/>
      <c r="C882" s="147"/>
    </row>
    <row r="883" spans="1:3" ht="15.75" customHeight="1">
      <c r="A883" s="146"/>
      <c r="B883" s="147"/>
      <c r="C883" s="147"/>
    </row>
    <row r="884" spans="1:3" ht="15.75" customHeight="1">
      <c r="A884" s="146"/>
      <c r="B884" s="147"/>
      <c r="C884" s="147"/>
    </row>
    <row r="885" spans="1:3" ht="15.75" customHeight="1">
      <c r="A885" s="146"/>
      <c r="B885" s="147"/>
      <c r="C885" s="147"/>
    </row>
    <row r="886" spans="1:3" ht="15.75" customHeight="1">
      <c r="A886" s="146"/>
      <c r="B886" s="147"/>
      <c r="C886" s="147"/>
    </row>
    <row r="887" spans="1:3" ht="15.75" customHeight="1">
      <c r="A887" s="146"/>
      <c r="B887" s="147"/>
      <c r="C887" s="147"/>
    </row>
    <row r="888" spans="1:3" ht="15.75" customHeight="1">
      <c r="A888" s="146"/>
      <c r="B888" s="147"/>
      <c r="C888" s="147"/>
    </row>
    <row r="889" spans="1:3" ht="15.75" customHeight="1">
      <c r="A889" s="146"/>
      <c r="B889" s="147"/>
      <c r="C889" s="147"/>
    </row>
    <row r="890" spans="1:3" ht="15.75" customHeight="1">
      <c r="A890" s="146"/>
      <c r="B890" s="147"/>
      <c r="C890" s="147"/>
    </row>
    <row r="891" spans="1:3" ht="15.75" customHeight="1">
      <c r="A891" s="146"/>
      <c r="B891" s="147"/>
      <c r="C891" s="147"/>
    </row>
    <row r="892" spans="1:3" ht="15.75" customHeight="1">
      <c r="A892" s="146"/>
      <c r="B892" s="147"/>
      <c r="C892" s="147"/>
    </row>
    <row r="893" spans="1:3" ht="15.75" customHeight="1">
      <c r="A893" s="146"/>
      <c r="B893" s="147"/>
      <c r="C893" s="147"/>
    </row>
    <row r="894" spans="1:3" ht="15.75" customHeight="1">
      <c r="A894" s="146"/>
      <c r="B894" s="147"/>
      <c r="C894" s="147"/>
    </row>
    <row r="895" spans="1:3" ht="15.75" customHeight="1">
      <c r="A895" s="146"/>
      <c r="B895" s="147"/>
      <c r="C895" s="147"/>
    </row>
    <row r="896" spans="1:3" ht="15.75" customHeight="1">
      <c r="A896" s="146"/>
      <c r="B896" s="147"/>
      <c r="C896" s="147"/>
    </row>
    <row r="897" spans="1:3" ht="15.75" customHeight="1">
      <c r="A897" s="146"/>
      <c r="B897" s="147"/>
      <c r="C897" s="147"/>
    </row>
    <row r="898" spans="1:3" ht="15.75" customHeight="1">
      <c r="A898" s="146"/>
      <c r="B898" s="147"/>
      <c r="C898" s="147"/>
    </row>
    <row r="899" spans="1:3" ht="15.75" customHeight="1">
      <c r="A899" s="146"/>
      <c r="B899" s="147"/>
      <c r="C899" s="147"/>
    </row>
    <row r="900" spans="1:3" ht="15.75" customHeight="1">
      <c r="A900" s="146"/>
      <c r="B900" s="147"/>
      <c r="C900" s="147"/>
    </row>
    <row r="901" spans="1:3" ht="15.75" customHeight="1">
      <c r="A901" s="146"/>
      <c r="B901" s="147"/>
      <c r="C901" s="147"/>
    </row>
    <row r="902" spans="1:3" ht="15.75" customHeight="1">
      <c r="A902" s="146"/>
      <c r="B902" s="147"/>
      <c r="C902" s="147"/>
    </row>
    <row r="903" spans="1:3" ht="15.75" customHeight="1">
      <c r="A903" s="146"/>
      <c r="B903" s="147"/>
      <c r="C903" s="147"/>
    </row>
    <row r="904" spans="1:3" ht="15.75" customHeight="1">
      <c r="A904" s="146"/>
      <c r="B904" s="147"/>
      <c r="C904" s="147"/>
    </row>
    <row r="905" spans="1:3" ht="15.75" customHeight="1">
      <c r="A905" s="146"/>
      <c r="B905" s="147"/>
      <c r="C905" s="147"/>
    </row>
    <row r="906" spans="1:3" ht="15.75" customHeight="1">
      <c r="A906" s="146"/>
      <c r="B906" s="147"/>
      <c r="C906" s="147"/>
    </row>
    <row r="907" spans="1:3" ht="15.75" customHeight="1">
      <c r="A907" s="146"/>
      <c r="B907" s="147"/>
      <c r="C907" s="147"/>
    </row>
    <row r="908" spans="1:3" ht="15.75" customHeight="1">
      <c r="A908" s="146"/>
      <c r="B908" s="147"/>
      <c r="C908" s="147"/>
    </row>
    <row r="909" spans="1:3" ht="15.75" customHeight="1">
      <c r="A909" s="146"/>
      <c r="B909" s="147"/>
      <c r="C909" s="147"/>
    </row>
    <row r="910" spans="1:3" ht="15.75" customHeight="1">
      <c r="A910" s="146"/>
      <c r="B910" s="147"/>
      <c r="C910" s="147"/>
    </row>
    <row r="911" spans="1:3" ht="15.75" customHeight="1">
      <c r="A911" s="146"/>
      <c r="B911" s="147"/>
      <c r="C911" s="147"/>
    </row>
    <row r="912" spans="1:3" ht="15.75" customHeight="1">
      <c r="A912" s="146"/>
      <c r="B912" s="147"/>
      <c r="C912" s="147"/>
    </row>
    <row r="913" spans="1:3" ht="15.75" customHeight="1">
      <c r="A913" s="146"/>
      <c r="B913" s="147"/>
      <c r="C913" s="147"/>
    </row>
    <row r="914" spans="1:3" ht="15.75" customHeight="1">
      <c r="A914" s="146"/>
      <c r="B914" s="147"/>
      <c r="C914" s="147"/>
    </row>
    <row r="915" spans="1:3" ht="15.75" customHeight="1">
      <c r="A915" s="146"/>
      <c r="B915" s="147"/>
      <c r="C915" s="147"/>
    </row>
    <row r="916" spans="1:3" ht="15.75" customHeight="1">
      <c r="A916" s="146"/>
      <c r="B916" s="147"/>
      <c r="C916" s="147"/>
    </row>
    <row r="917" spans="1:3" ht="15.75" customHeight="1">
      <c r="A917" s="146"/>
      <c r="B917" s="147"/>
      <c r="C917" s="147"/>
    </row>
    <row r="918" spans="1:3" ht="15.75" customHeight="1">
      <c r="A918" s="146"/>
      <c r="B918" s="147"/>
      <c r="C918" s="147"/>
    </row>
    <row r="919" spans="1:3" ht="15.75" customHeight="1">
      <c r="A919" s="146"/>
      <c r="B919" s="147"/>
      <c r="C919" s="147"/>
    </row>
    <row r="920" spans="1:3" ht="15.75" customHeight="1">
      <c r="A920" s="146"/>
      <c r="B920" s="147"/>
      <c r="C920" s="147"/>
    </row>
    <row r="921" spans="1:3" ht="15.75" customHeight="1">
      <c r="A921" s="146"/>
      <c r="B921" s="147"/>
      <c r="C921" s="147"/>
    </row>
    <row r="922" spans="1:3" ht="15.75" customHeight="1">
      <c r="A922" s="146"/>
      <c r="B922" s="147"/>
      <c r="C922" s="147"/>
    </row>
    <row r="923" spans="1:3" ht="15.75" customHeight="1">
      <c r="A923" s="146"/>
      <c r="B923" s="147"/>
      <c r="C923" s="147"/>
    </row>
    <row r="924" spans="1:3" ht="15.75" customHeight="1">
      <c r="A924" s="146"/>
      <c r="B924" s="147"/>
      <c r="C924" s="147"/>
    </row>
    <row r="925" spans="1:3" ht="15.75" customHeight="1">
      <c r="A925" s="146"/>
      <c r="B925" s="147"/>
      <c r="C925" s="147"/>
    </row>
    <row r="926" spans="1:3" ht="15.75" customHeight="1">
      <c r="A926" s="146"/>
      <c r="B926" s="147"/>
      <c r="C926" s="147"/>
    </row>
    <row r="927" spans="1:3" ht="15.75" customHeight="1">
      <c r="A927" s="146"/>
      <c r="B927" s="147"/>
      <c r="C927" s="147"/>
    </row>
    <row r="928" spans="1:3" ht="15.75" customHeight="1">
      <c r="A928" s="146"/>
      <c r="B928" s="147"/>
      <c r="C928" s="147"/>
    </row>
    <row r="929" spans="1:3" ht="15.75" customHeight="1">
      <c r="A929" s="146"/>
      <c r="B929" s="147"/>
      <c r="C929" s="147"/>
    </row>
    <row r="930" spans="1:3" ht="15.75" customHeight="1">
      <c r="A930" s="146"/>
      <c r="B930" s="147"/>
      <c r="C930" s="147"/>
    </row>
    <row r="931" spans="1:3" ht="15.75" customHeight="1">
      <c r="A931" s="146"/>
      <c r="B931" s="147"/>
      <c r="C931" s="147"/>
    </row>
    <row r="932" spans="1:3" ht="15.75" customHeight="1">
      <c r="A932" s="146"/>
      <c r="B932" s="147"/>
      <c r="C932" s="147"/>
    </row>
    <row r="933" spans="1:3" ht="15.75" customHeight="1">
      <c r="A933" s="146"/>
      <c r="B933" s="147"/>
      <c r="C933" s="147"/>
    </row>
    <row r="934" spans="1:3" ht="15.75" customHeight="1">
      <c r="A934" s="146"/>
      <c r="B934" s="147"/>
      <c r="C934" s="147"/>
    </row>
    <row r="935" spans="1:3" ht="15.75" customHeight="1">
      <c r="A935" s="146"/>
      <c r="B935" s="147"/>
      <c r="C935" s="147"/>
    </row>
    <row r="936" spans="1:3" ht="15.75" customHeight="1">
      <c r="A936" s="146"/>
      <c r="B936" s="147"/>
      <c r="C936" s="147"/>
    </row>
    <row r="937" spans="1:3" ht="15.75" customHeight="1">
      <c r="A937" s="146"/>
      <c r="B937" s="147"/>
      <c r="C937" s="147"/>
    </row>
    <row r="938" spans="1:3" ht="15.75" customHeight="1">
      <c r="A938" s="146"/>
      <c r="B938" s="147"/>
      <c r="C938" s="147"/>
    </row>
    <row r="939" spans="1:3" ht="15.75" customHeight="1">
      <c r="A939" s="146"/>
      <c r="B939" s="147"/>
      <c r="C939" s="147"/>
    </row>
    <row r="940" spans="1:3" ht="15.75" customHeight="1">
      <c r="A940" s="146"/>
      <c r="B940" s="147"/>
      <c r="C940" s="147"/>
    </row>
    <row r="941" spans="1:3" ht="15.75" customHeight="1">
      <c r="A941" s="146"/>
      <c r="B941" s="147"/>
      <c r="C941" s="147"/>
    </row>
    <row r="942" spans="1:3" ht="15.75" customHeight="1">
      <c r="A942" s="146"/>
      <c r="B942" s="147"/>
      <c r="C942" s="147"/>
    </row>
    <row r="943" spans="1:3" ht="15.75" customHeight="1">
      <c r="A943" s="146"/>
      <c r="B943" s="147"/>
      <c r="C943" s="147"/>
    </row>
    <row r="944" spans="1:3" ht="15.75" customHeight="1">
      <c r="A944" s="146"/>
      <c r="B944" s="147"/>
      <c r="C944" s="147"/>
    </row>
    <row r="945" spans="1:3" ht="15.75" customHeight="1">
      <c r="A945" s="146"/>
      <c r="B945" s="147"/>
      <c r="C945" s="147"/>
    </row>
    <row r="946" spans="1:3" ht="15.75" customHeight="1">
      <c r="A946" s="146"/>
      <c r="B946" s="147"/>
      <c r="C946" s="147"/>
    </row>
    <row r="947" spans="1:3" ht="15.75" customHeight="1">
      <c r="A947" s="146"/>
      <c r="B947" s="147"/>
      <c r="C947" s="147"/>
    </row>
    <row r="948" spans="1:3" ht="15.75" customHeight="1">
      <c r="A948" s="146"/>
      <c r="B948" s="147"/>
      <c r="C948" s="147"/>
    </row>
    <row r="949" spans="1:3" ht="15.75" customHeight="1">
      <c r="A949" s="146"/>
      <c r="B949" s="147"/>
      <c r="C949" s="147"/>
    </row>
    <row r="950" spans="1:3" ht="15.75" customHeight="1">
      <c r="A950" s="146"/>
      <c r="B950" s="147"/>
      <c r="C950" s="147"/>
    </row>
    <row r="951" spans="1:3" ht="15.75" customHeight="1">
      <c r="A951" s="146"/>
      <c r="B951" s="147"/>
      <c r="C951" s="147"/>
    </row>
    <row r="952" spans="1:3" ht="15.75" customHeight="1">
      <c r="A952" s="146"/>
      <c r="B952" s="147"/>
      <c r="C952" s="147"/>
    </row>
    <row r="953" spans="1:3" ht="15.75" customHeight="1">
      <c r="A953" s="146"/>
      <c r="B953" s="147"/>
      <c r="C953" s="147"/>
    </row>
    <row r="954" spans="1:3" ht="15.75" customHeight="1">
      <c r="A954" s="146"/>
      <c r="B954" s="147"/>
      <c r="C954" s="147"/>
    </row>
    <row r="955" spans="1:3" ht="15.75" customHeight="1">
      <c r="A955" s="146"/>
      <c r="B955" s="147"/>
      <c r="C955" s="147"/>
    </row>
    <row r="956" spans="1:3" ht="15.75" customHeight="1">
      <c r="A956" s="146"/>
      <c r="B956" s="147"/>
      <c r="C956" s="147"/>
    </row>
    <row r="957" spans="1:3" ht="15.75" customHeight="1">
      <c r="A957" s="146"/>
      <c r="B957" s="147"/>
      <c r="C957" s="147"/>
    </row>
    <row r="958" spans="1:3" ht="15.75" customHeight="1">
      <c r="A958" s="146"/>
      <c r="B958" s="147"/>
      <c r="C958" s="147"/>
    </row>
    <row r="959" spans="1:3" ht="15.75" customHeight="1">
      <c r="A959" s="146"/>
      <c r="B959" s="147"/>
      <c r="C959" s="147"/>
    </row>
    <row r="960" spans="1:3" ht="15.75" customHeight="1">
      <c r="A960" s="146"/>
      <c r="B960" s="147"/>
      <c r="C960" s="147"/>
    </row>
    <row r="961" spans="1:3" ht="15.75" customHeight="1">
      <c r="A961" s="146"/>
      <c r="B961" s="147"/>
      <c r="C961" s="147"/>
    </row>
    <row r="962" spans="1:3" ht="15.75" customHeight="1">
      <c r="A962" s="146"/>
      <c r="B962" s="147"/>
      <c r="C962" s="147"/>
    </row>
    <row r="963" spans="1:3" ht="15.75" customHeight="1">
      <c r="A963" s="146"/>
      <c r="B963" s="147"/>
      <c r="C963" s="147"/>
    </row>
    <row r="964" spans="1:3" ht="15.75" customHeight="1">
      <c r="A964" s="146"/>
      <c r="B964" s="147"/>
      <c r="C964" s="147"/>
    </row>
    <row r="965" spans="1:3" ht="15.75" customHeight="1">
      <c r="A965" s="146"/>
      <c r="B965" s="147"/>
      <c r="C965" s="147"/>
    </row>
    <row r="966" spans="1:3" ht="15.75" customHeight="1">
      <c r="A966" s="146"/>
      <c r="B966" s="147"/>
      <c r="C966" s="147"/>
    </row>
    <row r="967" spans="1:3" ht="15.75" customHeight="1">
      <c r="A967" s="146"/>
      <c r="B967" s="147"/>
      <c r="C967" s="147"/>
    </row>
    <row r="968" spans="1:3" ht="15.75" customHeight="1">
      <c r="A968" s="146"/>
      <c r="B968" s="147"/>
      <c r="C968" s="147"/>
    </row>
    <row r="969" spans="1:3" ht="15.75" customHeight="1">
      <c r="A969" s="146"/>
      <c r="B969" s="147"/>
      <c r="C969" s="147"/>
    </row>
    <row r="970" spans="1:3" ht="15.75" customHeight="1">
      <c r="A970" s="146"/>
      <c r="B970" s="147"/>
      <c r="C970" s="147"/>
    </row>
    <row r="971" spans="1:3" ht="15.75" customHeight="1">
      <c r="A971" s="146"/>
      <c r="B971" s="147"/>
      <c r="C971" s="147"/>
    </row>
    <row r="972" spans="1:3" ht="15.75" customHeight="1">
      <c r="A972" s="146"/>
      <c r="B972" s="147"/>
      <c r="C972" s="147"/>
    </row>
    <row r="973" spans="1:3" ht="15.75" customHeight="1">
      <c r="A973" s="146"/>
      <c r="B973" s="147"/>
      <c r="C973" s="147"/>
    </row>
    <row r="974" spans="1:3" ht="15.75" customHeight="1">
      <c r="A974" s="146"/>
      <c r="B974" s="147"/>
      <c r="C974" s="147"/>
    </row>
    <row r="975" spans="1:3" ht="15.75" customHeight="1">
      <c r="A975" s="146"/>
      <c r="B975" s="147"/>
      <c r="C975" s="147"/>
    </row>
    <row r="976" spans="1:3" ht="15.75" customHeight="1">
      <c r="A976" s="146"/>
      <c r="B976" s="147"/>
      <c r="C976" s="147"/>
    </row>
    <row r="977" spans="1:3" ht="15.75" customHeight="1">
      <c r="A977" s="146"/>
      <c r="B977" s="147"/>
      <c r="C977" s="147"/>
    </row>
    <row r="978" spans="1:3" ht="15.75" customHeight="1">
      <c r="A978" s="146"/>
      <c r="B978" s="147"/>
      <c r="C978" s="147"/>
    </row>
    <row r="979" spans="1:3" ht="15.75" customHeight="1">
      <c r="A979" s="146"/>
      <c r="B979" s="147"/>
      <c r="C979" s="147"/>
    </row>
    <row r="980" spans="1:3" ht="15.75" customHeight="1">
      <c r="A980" s="146"/>
      <c r="B980" s="147"/>
      <c r="C980" s="147"/>
    </row>
    <row r="981" spans="1:3" ht="15.75" customHeight="1">
      <c r="A981" s="146"/>
      <c r="B981" s="147"/>
      <c r="C981" s="147"/>
    </row>
    <row r="982" spans="1:3" ht="15.75" customHeight="1">
      <c r="A982" s="146"/>
      <c r="B982" s="147"/>
      <c r="C982" s="147"/>
    </row>
    <row r="983" spans="1:3" ht="15.75" customHeight="1">
      <c r="A983" s="146"/>
      <c r="B983" s="147"/>
      <c r="C983" s="147"/>
    </row>
    <row r="984" spans="1:3" ht="15.75" customHeight="1">
      <c r="A984" s="146"/>
      <c r="B984" s="147"/>
      <c r="C984" s="147"/>
    </row>
    <row r="985" spans="1:3" ht="15.75" customHeight="1">
      <c r="A985" s="146"/>
      <c r="B985" s="147"/>
      <c r="C985" s="147"/>
    </row>
    <row r="986" spans="1:3" ht="15.75" customHeight="1">
      <c r="A986" s="146"/>
      <c r="B986" s="147"/>
      <c r="C986" s="147"/>
    </row>
    <row r="987" spans="1:3" ht="15.75" customHeight="1">
      <c r="A987" s="146"/>
      <c r="B987" s="147"/>
      <c r="C987" s="147"/>
    </row>
    <row r="988" spans="1:3" ht="15.75" customHeight="1">
      <c r="A988" s="146"/>
      <c r="B988" s="147"/>
      <c r="C988" s="147"/>
    </row>
    <row r="989" spans="1:3" ht="15.75" customHeight="1">
      <c r="A989" s="146"/>
      <c r="B989" s="147"/>
      <c r="C989" s="147"/>
    </row>
    <row r="990" spans="1:3" ht="15.75" customHeight="1">
      <c r="A990" s="146"/>
      <c r="B990" s="147"/>
      <c r="C990" s="147"/>
    </row>
    <row r="991" spans="1:3" ht="15.75" customHeight="1">
      <c r="A991" s="146"/>
      <c r="B991" s="147"/>
      <c r="C991" s="147"/>
    </row>
    <row r="992" spans="1:3" ht="15.75" customHeight="1">
      <c r="A992" s="146"/>
      <c r="B992" s="147"/>
      <c r="C992" s="147"/>
    </row>
    <row r="993" spans="1:3" ht="15.75" customHeight="1">
      <c r="A993" s="146"/>
      <c r="B993" s="147"/>
      <c r="C993" s="147"/>
    </row>
    <row r="994" spans="1:3" ht="15.75" customHeight="1">
      <c r="A994" s="146"/>
      <c r="B994" s="147"/>
      <c r="C994" s="147"/>
    </row>
    <row r="995" spans="1:3" ht="15.75" customHeight="1">
      <c r="A995" s="146"/>
      <c r="B995" s="147"/>
      <c r="C995" s="147"/>
    </row>
    <row r="996" spans="1:3" ht="15.75" customHeight="1">
      <c r="A996" s="146"/>
      <c r="B996" s="147"/>
      <c r="C996" s="147"/>
    </row>
    <row r="997" spans="1:3" ht="15.75" customHeight="1">
      <c r="A997" s="146"/>
      <c r="B997" s="147"/>
      <c r="C997" s="147"/>
    </row>
    <row r="998" spans="1:3" ht="15.75" customHeight="1">
      <c r="A998" s="146"/>
      <c r="B998" s="147"/>
      <c r="C998" s="147"/>
    </row>
    <row r="999" spans="1:3" ht="15.75" customHeight="1">
      <c r="A999" s="146"/>
      <c r="B999" s="147"/>
      <c r="C999" s="147"/>
    </row>
    <row r="1000" spans="1:3" ht="15.75" customHeight="1">
      <c r="A1000" s="146"/>
      <c r="B1000" s="147"/>
      <c r="C1000" s="147"/>
    </row>
    <row r="1001" spans="1:3" ht="15.75" customHeight="1">
      <c r="A1001" s="146"/>
      <c r="B1001" s="147"/>
      <c r="C1001" s="147"/>
    </row>
    <row r="1002" spans="1:3" ht="15.75" customHeight="1">
      <c r="A1002" s="146"/>
      <c r="B1002" s="147"/>
      <c r="C1002" s="147"/>
    </row>
    <row r="1003" spans="1:3" ht="15.75" customHeight="1">
      <c r="A1003" s="146"/>
      <c r="B1003" s="147"/>
      <c r="C1003" s="147"/>
    </row>
    <row r="1004" spans="1:3" ht="15.75" customHeight="1">
      <c r="A1004" s="146"/>
      <c r="B1004" s="147"/>
      <c r="C1004" s="147"/>
    </row>
    <row r="1005" spans="1:3" ht="15.75" customHeight="1">
      <c r="A1005" s="146"/>
      <c r="B1005" s="147"/>
      <c r="C1005" s="147"/>
    </row>
    <row r="1006" spans="1:3" ht="15.75" customHeight="1">
      <c r="A1006" s="146"/>
      <c r="B1006" s="147"/>
      <c r="C1006" s="147"/>
    </row>
    <row r="1007" spans="1:3" ht="15.75" customHeight="1">
      <c r="A1007" s="146"/>
      <c r="B1007" s="147"/>
      <c r="C1007" s="147"/>
    </row>
    <row r="1008" spans="1:3" ht="15.75" customHeight="1">
      <c r="A1008" s="146"/>
      <c r="B1008" s="147"/>
      <c r="C1008" s="147"/>
    </row>
    <row r="1009" spans="1:3" ht="15.75" customHeight="1">
      <c r="A1009" s="146"/>
      <c r="B1009" s="147"/>
      <c r="C1009" s="147"/>
    </row>
    <row r="1010" spans="1:3" ht="15.75" customHeight="1">
      <c r="A1010" s="146"/>
      <c r="B1010" s="147"/>
      <c r="C1010" s="147"/>
    </row>
    <row r="1011" spans="1:3" ht="15.75" customHeight="1">
      <c r="A1011" s="146"/>
      <c r="B1011" s="147"/>
      <c r="C1011" s="147"/>
    </row>
    <row r="1012" spans="1:3" ht="15.75" customHeight="1">
      <c r="A1012" s="146"/>
      <c r="B1012" s="147"/>
      <c r="C1012" s="147"/>
    </row>
    <row r="1013" spans="1:3" ht="15.75" customHeight="1">
      <c r="A1013" s="146"/>
      <c r="B1013" s="147"/>
      <c r="C1013" s="147"/>
    </row>
    <row r="1014" spans="1:3" ht="15.75" customHeight="1">
      <c r="A1014" s="146"/>
      <c r="B1014" s="147"/>
      <c r="C1014" s="147"/>
    </row>
    <row r="1015" spans="1:3" ht="15.75" customHeight="1">
      <c r="A1015" s="146"/>
      <c r="B1015" s="147"/>
      <c r="C1015" s="147"/>
    </row>
  </sheetData>
  <mergeCells count="18">
    <mergeCell ref="A4:B4"/>
    <mergeCell ref="A5:B5"/>
    <mergeCell ref="A25:B25"/>
    <mergeCell ref="A39:B39"/>
    <mergeCell ref="A48:B48"/>
    <mergeCell ref="A49:B49"/>
    <mergeCell ref="A63:B63"/>
    <mergeCell ref="L64:L74"/>
    <mergeCell ref="A77:B77"/>
    <mergeCell ref="L79:L81"/>
    <mergeCell ref="A119:B119"/>
    <mergeCell ref="A133:B133"/>
    <mergeCell ref="A139:B139"/>
    <mergeCell ref="A147:B147"/>
    <mergeCell ref="A84:B84"/>
    <mergeCell ref="A96:B96"/>
    <mergeCell ref="A97:B97"/>
    <mergeCell ref="A107:B107"/>
  </mergeCells>
  <phoneticPr fontId="26" type="noConversion"/>
  <pageMargins left="0.7" right="0.7" top="0.75" bottom="0.75" header="0.511811023622047" footer="0.511811023622047"/>
  <pageSetup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53"/>
  <sheetViews>
    <sheetView topLeftCell="A6" zoomScale="110" zoomScaleNormal="110" workbookViewId="0">
      <pane xSplit="5" ySplit="4" topLeftCell="AA43" activePane="bottomRight" state="frozen"/>
      <selection activeCell="A6" sqref="A6"/>
      <selection pane="topRight" activeCell="F6" sqref="F6"/>
      <selection pane="bottomLeft" activeCell="A42" sqref="A42"/>
      <selection pane="bottomRight" activeCell="AF54" sqref="AF54"/>
    </sheetView>
  </sheetViews>
  <sheetFormatPr defaultColWidth="8.81640625" defaultRowHeight="14.5"/>
  <cols>
    <col min="1" max="1" width="5.08984375" customWidth="1"/>
    <col min="2" max="2" width="3.6328125" customWidth="1"/>
    <col min="3" max="4" width="3" customWidth="1"/>
    <col min="5" max="5" width="37.08984375" customWidth="1"/>
    <col min="6" max="25" width="14.08984375" customWidth="1"/>
    <col min="26" max="30" width="14.81640625" customWidth="1"/>
    <col min="31" max="31" width="15.08984375" customWidth="1"/>
    <col min="32" max="32" width="17.453125" customWidth="1"/>
  </cols>
  <sheetData>
    <row r="1" spans="1:32">
      <c r="A1" s="82" t="s">
        <v>170</v>
      </c>
      <c r="B1" s="83"/>
      <c r="C1" s="82"/>
      <c r="D1" s="82"/>
      <c r="E1" s="84"/>
      <c r="F1" s="83"/>
      <c r="G1" s="85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6"/>
      <c r="AB1" s="86"/>
      <c r="AC1" s="86"/>
      <c r="AD1" s="87"/>
    </row>
    <row r="2" spans="1:32">
      <c r="A2" s="88" t="s">
        <v>1</v>
      </c>
      <c r="B2" s="83"/>
      <c r="C2" s="82"/>
      <c r="D2" s="82"/>
      <c r="E2" s="89" t="s">
        <v>171</v>
      </c>
      <c r="F2" s="83"/>
      <c r="G2" s="85"/>
      <c r="H2" s="85"/>
      <c r="I2" s="83"/>
      <c r="J2" s="83"/>
      <c r="K2" s="83"/>
      <c r="L2" s="83"/>
      <c r="M2" s="83"/>
      <c r="N2" s="90" t="e">
        <f>SUM(L14:P14)+K26+L26+SUM(K31:P31)+K32+K35+L35+SUM(M34:M35)+SUM(P32:P35)+O35+SUM(#REF!)+SUM(#REF!)+#REF!+#REF!+#REF!+#REF!+SUM(K44:P51)</f>
        <v>#REF!</v>
      </c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6"/>
      <c r="AB2" s="86"/>
      <c r="AC2" s="86"/>
      <c r="AD2" s="87"/>
    </row>
    <row r="3" spans="1:32">
      <c r="A3" s="88" t="s">
        <v>2</v>
      </c>
      <c r="B3" s="83"/>
      <c r="C3" s="82"/>
      <c r="D3" s="82"/>
      <c r="E3" s="2" t="s">
        <v>172</v>
      </c>
      <c r="F3" s="83"/>
      <c r="G3" s="85"/>
      <c r="H3" s="85"/>
      <c r="I3" s="83"/>
      <c r="J3" s="83"/>
      <c r="K3" s="83"/>
      <c r="L3" s="83"/>
      <c r="M3" s="83"/>
      <c r="N3" s="90" t="e">
        <f>SUM(K25:P25)+SUM(K27:P27)+N34+SUM(#REF!)+#REF!</f>
        <v>#REF!</v>
      </c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6"/>
      <c r="AB3" s="86"/>
      <c r="AC3" s="86"/>
      <c r="AD3" s="87"/>
    </row>
    <row r="4" spans="1:32">
      <c r="A4" s="88"/>
      <c r="B4" s="83"/>
      <c r="C4" s="82"/>
      <c r="D4" s="82"/>
      <c r="E4" s="89"/>
      <c r="F4" s="83"/>
      <c r="G4" s="85"/>
      <c r="H4" s="85"/>
      <c r="I4" s="83"/>
      <c r="J4" s="83"/>
      <c r="K4" s="83"/>
      <c r="L4" s="83"/>
      <c r="M4" s="83"/>
      <c r="N4" s="90">
        <f>SUM(L32:O32)+N35</f>
        <v>0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6"/>
      <c r="AB4" s="86"/>
      <c r="AC4" s="86"/>
      <c r="AD4" s="87"/>
    </row>
    <row r="5" spans="1:32">
      <c r="A5" s="91"/>
      <c r="B5" s="83"/>
      <c r="C5" s="82"/>
      <c r="D5" s="82"/>
      <c r="E5" s="84"/>
      <c r="F5" s="83"/>
      <c r="G5" s="83"/>
      <c r="H5" s="83"/>
      <c r="I5" s="85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6"/>
      <c r="AE5" s="92"/>
    </row>
    <row r="6" spans="1:32" ht="15" customHeight="1">
      <c r="A6" s="263" t="s">
        <v>173</v>
      </c>
      <c r="B6" s="263"/>
      <c r="C6" s="263"/>
      <c r="D6" s="263"/>
      <c r="E6" s="263"/>
      <c r="F6" s="264" t="s">
        <v>265</v>
      </c>
      <c r="G6" s="264"/>
      <c r="H6" s="264"/>
      <c r="I6" s="264"/>
      <c r="J6" s="264"/>
      <c r="K6" s="264"/>
      <c r="L6" s="264"/>
      <c r="M6" s="264"/>
      <c r="N6" s="265" t="s">
        <v>174</v>
      </c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73" t="s">
        <v>34</v>
      </c>
      <c r="AA6" s="274"/>
      <c r="AB6" s="274"/>
      <c r="AC6" s="275"/>
      <c r="AD6" s="93" t="s">
        <v>175</v>
      </c>
      <c r="AE6" s="266" t="s">
        <v>176</v>
      </c>
    </row>
    <row r="7" spans="1:32" ht="15" customHeight="1">
      <c r="A7" s="263"/>
      <c r="B7" s="263"/>
      <c r="C7" s="263"/>
      <c r="D7" s="263"/>
      <c r="E7" s="263"/>
      <c r="F7" s="267" t="s">
        <v>221</v>
      </c>
      <c r="G7" s="268"/>
      <c r="H7" s="269"/>
      <c r="I7" s="267" t="s">
        <v>222</v>
      </c>
      <c r="J7" s="268"/>
      <c r="K7" s="269"/>
      <c r="L7" s="267" t="s">
        <v>223</v>
      </c>
      <c r="M7" s="268"/>
      <c r="N7" s="269"/>
      <c r="O7" s="270" t="s">
        <v>224</v>
      </c>
      <c r="P7" s="271"/>
      <c r="Q7" s="272"/>
      <c r="R7" s="270" t="s">
        <v>225</v>
      </c>
      <c r="S7" s="271"/>
      <c r="T7" s="272"/>
      <c r="U7" s="270" t="s">
        <v>226</v>
      </c>
      <c r="V7" s="271"/>
      <c r="W7" s="272"/>
      <c r="X7" s="270" t="s">
        <v>227</v>
      </c>
      <c r="Y7" s="271"/>
      <c r="Z7" s="272"/>
      <c r="AA7" s="273" t="s">
        <v>228</v>
      </c>
      <c r="AB7" s="274"/>
      <c r="AC7" s="275"/>
      <c r="AD7" s="93"/>
      <c r="AE7" s="266"/>
    </row>
    <row r="8" spans="1:32">
      <c r="A8" s="263"/>
      <c r="B8" s="263"/>
      <c r="C8" s="263"/>
      <c r="D8" s="263"/>
      <c r="E8" s="263"/>
      <c r="F8" s="93" t="s">
        <v>51</v>
      </c>
      <c r="G8" s="93" t="s">
        <v>52</v>
      </c>
      <c r="H8" s="93" t="s">
        <v>53</v>
      </c>
      <c r="I8" s="93" t="s">
        <v>54</v>
      </c>
      <c r="J8" s="93" t="s">
        <v>55</v>
      </c>
      <c r="K8" s="93" t="s">
        <v>56</v>
      </c>
      <c r="L8" s="93" t="s">
        <v>177</v>
      </c>
      <c r="M8" s="93" t="s">
        <v>178</v>
      </c>
      <c r="N8" s="93" t="s">
        <v>47</v>
      </c>
      <c r="O8" s="93" t="s">
        <v>48</v>
      </c>
      <c r="P8" s="93" t="s">
        <v>49</v>
      </c>
      <c r="Q8" s="93" t="s">
        <v>50</v>
      </c>
      <c r="R8" s="93" t="s">
        <v>51</v>
      </c>
      <c r="S8" s="93" t="s">
        <v>52</v>
      </c>
      <c r="T8" s="93" t="s">
        <v>53</v>
      </c>
      <c r="U8" s="93" t="s">
        <v>54</v>
      </c>
      <c r="V8" s="93" t="s">
        <v>55</v>
      </c>
      <c r="W8" s="93" t="s">
        <v>56</v>
      </c>
      <c r="X8" s="93" t="s">
        <v>177</v>
      </c>
      <c r="Y8" s="93" t="s">
        <v>178</v>
      </c>
      <c r="Z8" s="93" t="s">
        <v>47</v>
      </c>
      <c r="AA8" s="93" t="s">
        <v>48</v>
      </c>
      <c r="AB8" s="93" t="s">
        <v>49</v>
      </c>
      <c r="AC8" s="93">
        <v>4</v>
      </c>
      <c r="AD8" s="93" t="s">
        <v>179</v>
      </c>
      <c r="AE8" s="266"/>
    </row>
    <row r="9" spans="1:32">
      <c r="A9" s="261" t="s">
        <v>180</v>
      </c>
      <c r="B9" s="261"/>
      <c r="C9" s="261"/>
      <c r="D9" s="261"/>
      <c r="E9" s="261"/>
      <c r="F9" s="96"/>
      <c r="G9" s="96"/>
      <c r="H9" s="96"/>
      <c r="I9" s="95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4"/>
    </row>
    <row r="10" spans="1:32" ht="15" customHeight="1">
      <c r="A10" s="97">
        <v>1</v>
      </c>
      <c r="B10" s="252" t="s">
        <v>181</v>
      </c>
      <c r="C10" s="252"/>
      <c r="D10" s="252"/>
      <c r="E10" s="252"/>
      <c r="F10" s="97"/>
      <c r="G10" s="97"/>
      <c r="H10" s="97"/>
      <c r="I10" s="98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9"/>
      <c r="AE10" s="100"/>
    </row>
    <row r="11" spans="1:32">
      <c r="A11" s="101">
        <v>1</v>
      </c>
      <c r="B11" s="258">
        <f>'Logical Framework'!B14</f>
        <v>0</v>
      </c>
      <c r="C11" s="258"/>
      <c r="D11" s="258"/>
      <c r="E11" s="258"/>
      <c r="F11" s="103"/>
      <c r="G11" s="103"/>
      <c r="H11" s="103"/>
      <c r="I11" s="102"/>
      <c r="J11" s="103"/>
      <c r="K11" s="103"/>
      <c r="L11" s="103"/>
      <c r="M11" s="103"/>
      <c r="N11" s="103"/>
      <c r="O11" s="103"/>
      <c r="P11" s="103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5"/>
      <c r="AE11" s="105"/>
    </row>
    <row r="12" spans="1:32">
      <c r="A12" s="106">
        <f>'[1]Logical Framework Analysis'!A14</f>
        <v>1</v>
      </c>
      <c r="B12" s="106">
        <v>1</v>
      </c>
      <c r="C12" s="250">
        <f>'Logical Framework'!B18</f>
        <v>0</v>
      </c>
      <c r="D12" s="250"/>
      <c r="E12" s="250"/>
      <c r="F12" s="107"/>
      <c r="G12" s="98"/>
      <c r="H12" s="107"/>
      <c r="I12" s="108"/>
      <c r="J12" s="100"/>
      <c r="K12" s="99"/>
      <c r="L12" s="109"/>
      <c r="M12" s="99"/>
      <c r="N12" s="99"/>
      <c r="O12" s="99"/>
      <c r="P12" s="99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1"/>
      <c r="AE12" s="111"/>
    </row>
    <row r="13" spans="1:32">
      <c r="A13" s="110">
        <f>'[1]Logical Framework Analysis'!A13</f>
        <v>1</v>
      </c>
      <c r="B13" s="110">
        <f>'[1]Logical Framework Analysis'!B13</f>
        <v>1</v>
      </c>
      <c r="C13" s="112">
        <f>'[1]Logical Framework Analysis'!C13</f>
        <v>1</v>
      </c>
      <c r="D13" s="262">
        <f>'Logical Framework'!B27</f>
        <v>0</v>
      </c>
      <c r="E13" s="262"/>
      <c r="F13" s="113"/>
      <c r="G13" s="114"/>
      <c r="H13" s="113"/>
      <c r="I13" s="113"/>
      <c r="J13" s="113"/>
      <c r="K13" s="113"/>
      <c r="L13" s="115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16">
        <f>BUDGET!J13</f>
        <v>0</v>
      </c>
      <c r="AE13" s="100">
        <f>SUM(F13:AB13)</f>
        <v>0</v>
      </c>
    </row>
    <row r="14" spans="1:32">
      <c r="A14" s="110">
        <v>1</v>
      </c>
      <c r="B14" s="110">
        <v>1</v>
      </c>
      <c r="C14" s="110">
        <v>2</v>
      </c>
      <c r="D14" s="262">
        <f>'Logical Framework'!B28</f>
        <v>0</v>
      </c>
      <c r="E14" s="262"/>
      <c r="F14" s="107"/>
      <c r="G14" s="107"/>
      <c r="H14" s="107"/>
      <c r="I14" s="107"/>
      <c r="J14" s="107"/>
      <c r="K14" s="107"/>
      <c r="L14" s="107"/>
      <c r="M14" s="117"/>
      <c r="N14" s="107"/>
      <c r="O14" s="117"/>
      <c r="P14" s="98"/>
      <c r="Q14" s="98"/>
      <c r="R14" s="118"/>
      <c r="S14" s="98"/>
      <c r="T14" s="118"/>
      <c r="U14" s="119"/>
      <c r="V14" s="118"/>
      <c r="W14" s="107"/>
      <c r="X14" s="118"/>
      <c r="Y14" s="107"/>
      <c r="Z14" s="98"/>
      <c r="AA14" s="107"/>
      <c r="AB14" s="107"/>
      <c r="AC14" s="107"/>
      <c r="AD14" s="116">
        <f>BUDGET!J21</f>
        <v>0</v>
      </c>
      <c r="AE14" s="100">
        <f>SUM(F14:AB14)</f>
        <v>0</v>
      </c>
      <c r="AF14" s="289"/>
    </row>
    <row r="15" spans="1:32">
      <c r="A15" s="120">
        <v>1</v>
      </c>
      <c r="B15" s="120">
        <v>1</v>
      </c>
      <c r="C15" s="120">
        <v>3</v>
      </c>
      <c r="D15" s="262">
        <f>'Logical Framework'!B29</f>
        <v>0</v>
      </c>
      <c r="E15" s="262"/>
      <c r="F15" s="98"/>
      <c r="G15" s="107"/>
      <c r="H15" s="107"/>
      <c r="I15" s="107"/>
      <c r="J15" s="107"/>
      <c r="K15" s="107"/>
      <c r="L15" s="107"/>
      <c r="M15" s="117"/>
      <c r="N15" s="107"/>
      <c r="O15" s="117"/>
      <c r="P15" s="98"/>
      <c r="Q15" s="98"/>
      <c r="R15" s="118"/>
      <c r="S15" s="98"/>
      <c r="T15" s="118"/>
      <c r="U15" s="119"/>
      <c r="V15" s="118"/>
      <c r="W15" s="107"/>
      <c r="X15" s="118"/>
      <c r="Y15" s="107"/>
      <c r="Z15" s="98"/>
      <c r="AA15" s="107"/>
      <c r="AB15" s="107"/>
      <c r="AC15" s="107"/>
      <c r="AD15" s="116">
        <f>BUDGET!J23</f>
        <v>0</v>
      </c>
      <c r="AE15" s="100">
        <f>SUM(F15:AB15)</f>
        <v>0</v>
      </c>
    </row>
    <row r="16" spans="1:32" ht="41.25" customHeight="1">
      <c r="A16" s="106">
        <v>1</v>
      </c>
      <c r="B16" s="106">
        <v>2</v>
      </c>
      <c r="C16" s="256">
        <f>'Logical Framework'!B19</f>
        <v>0</v>
      </c>
      <c r="D16" s="256"/>
      <c r="E16" s="256"/>
      <c r="F16" s="99"/>
      <c r="G16" s="99"/>
      <c r="H16" s="99"/>
      <c r="I16" s="118"/>
      <c r="J16" s="99"/>
      <c r="K16" s="99"/>
      <c r="L16" s="99"/>
      <c r="M16" s="99"/>
      <c r="N16" s="99"/>
      <c r="O16" s="99"/>
      <c r="P16" s="99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1"/>
      <c r="AE16" s="111"/>
    </row>
    <row r="17" spans="1:31">
      <c r="A17" s="110">
        <f>'[1]Logical Framework Analysis'!A19</f>
        <v>1</v>
      </c>
      <c r="B17" s="110">
        <v>2</v>
      </c>
      <c r="C17" s="112">
        <v>1</v>
      </c>
      <c r="D17" s="259">
        <f>'Logical Framework'!B30</f>
        <v>0</v>
      </c>
      <c r="E17" s="259"/>
      <c r="F17" s="122"/>
      <c r="G17" s="114"/>
      <c r="H17" s="98"/>
      <c r="I17" s="107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6">
        <f>BUDGET!J31</f>
        <v>0</v>
      </c>
      <c r="AE17" s="100">
        <f t="shared" ref="AE17:AE18" si="0">SUM(F17:AB17)</f>
        <v>0</v>
      </c>
    </row>
    <row r="18" spans="1:31">
      <c r="A18" s="110">
        <f>'[1]Logical Framework Analysis'!A20</f>
        <v>1</v>
      </c>
      <c r="B18" s="110">
        <v>2</v>
      </c>
      <c r="C18" s="110">
        <v>2</v>
      </c>
      <c r="D18" s="259">
        <f>'Logical Framework'!B31</f>
        <v>0</v>
      </c>
      <c r="E18" s="259"/>
      <c r="F18" s="110"/>
      <c r="G18" s="110"/>
      <c r="H18" s="107"/>
      <c r="I18" s="107"/>
      <c r="J18" s="107"/>
      <c r="K18" s="107"/>
      <c r="L18" s="107"/>
      <c r="M18" s="107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6"/>
      <c r="AE18" s="100">
        <f t="shared" si="0"/>
        <v>0</v>
      </c>
    </row>
    <row r="19" spans="1:31">
      <c r="A19" s="106">
        <f>'[1]Logical Framework Analysis'!A21</f>
        <v>1</v>
      </c>
      <c r="B19" s="106">
        <f>'[1]Logical Framework Analysis'!B21</f>
        <v>3</v>
      </c>
      <c r="C19" s="250">
        <f>'Logical Framework'!B20</f>
        <v>0</v>
      </c>
      <c r="D19" s="250"/>
      <c r="E19" s="250"/>
      <c r="F19" s="110"/>
      <c r="G19" s="110"/>
      <c r="H19" s="98"/>
      <c r="I19" s="107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1"/>
      <c r="AE19" s="111"/>
    </row>
    <row r="20" spans="1:31">
      <c r="A20" s="110">
        <f>'[1]Logical Framework Analysis'!A22</f>
        <v>1</v>
      </c>
      <c r="B20" s="110">
        <v>3</v>
      </c>
      <c r="C20" s="110">
        <v>1</v>
      </c>
      <c r="D20" s="259">
        <f>'Logical Framework'!B32</f>
        <v>0</v>
      </c>
      <c r="E20" s="259"/>
      <c r="F20" s="121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0"/>
      <c r="V20" s="110"/>
      <c r="W20" s="110"/>
      <c r="X20" s="110"/>
      <c r="Y20" s="110"/>
      <c r="Z20" s="110"/>
      <c r="AA20" s="110"/>
      <c r="AB20" s="110"/>
      <c r="AC20" s="110"/>
      <c r="AD20" s="116">
        <f>BUDGET!J45</f>
        <v>0</v>
      </c>
      <c r="AE20" s="100">
        <f>SUM(F20:AB20)</f>
        <v>0</v>
      </c>
    </row>
    <row r="21" spans="1:31" ht="14.5" customHeight="1">
      <c r="A21" s="97">
        <v>2</v>
      </c>
      <c r="B21" s="252" t="s">
        <v>182</v>
      </c>
      <c r="C21" s="252"/>
      <c r="D21" s="252"/>
      <c r="E21" s="252"/>
      <c r="F21" s="110"/>
      <c r="G21" s="110"/>
      <c r="H21" s="98"/>
      <c r="I21" s="107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08"/>
      <c r="AE21" s="100"/>
    </row>
    <row r="22" spans="1:31">
      <c r="A22" s="101">
        <v>2</v>
      </c>
      <c r="B22" s="260">
        <f>'Logical Framework'!B15</f>
        <v>0</v>
      </c>
      <c r="C22" s="260"/>
      <c r="D22" s="260"/>
      <c r="E22" s="260"/>
      <c r="F22" s="99"/>
      <c r="G22" s="99"/>
      <c r="H22" s="99"/>
      <c r="I22" s="118"/>
      <c r="J22" s="99"/>
      <c r="K22" s="99"/>
      <c r="L22" s="99"/>
      <c r="M22" s="99"/>
      <c r="N22" s="99"/>
      <c r="O22" s="99"/>
      <c r="P22" s="99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23"/>
      <c r="AE22" s="123"/>
    </row>
    <row r="23" spans="1:31">
      <c r="A23" s="106">
        <v>2</v>
      </c>
      <c r="B23" s="106">
        <v>1</v>
      </c>
      <c r="C23" s="256">
        <f>'Logical Framework'!B21</f>
        <v>0</v>
      </c>
      <c r="D23" s="256"/>
      <c r="E23" s="256"/>
      <c r="F23" s="98"/>
      <c r="G23" s="98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11"/>
      <c r="AE23" s="111"/>
    </row>
    <row r="24" spans="1:31">
      <c r="A24" s="110">
        <v>2</v>
      </c>
      <c r="B24" s="110">
        <v>1</v>
      </c>
      <c r="C24" s="110">
        <v>1</v>
      </c>
      <c r="D24" s="257">
        <f>'Logical Framework'!B33</f>
        <v>0</v>
      </c>
      <c r="E24" s="257"/>
      <c r="F24" s="115"/>
      <c r="G24" s="124"/>
      <c r="H24" s="215"/>
      <c r="I24" s="125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16">
        <f>BUDGET!J58</f>
        <v>0</v>
      </c>
      <c r="AE24" s="100">
        <f>SUM(F24:AB24)</f>
        <v>0</v>
      </c>
    </row>
    <row r="25" spans="1:31" ht="20.25" customHeight="1">
      <c r="A25" s="110">
        <v>2</v>
      </c>
      <c r="B25" s="110">
        <v>1</v>
      </c>
      <c r="C25" s="110">
        <v>2</v>
      </c>
      <c r="D25" s="257">
        <f>'Logical Framework'!B34</f>
        <v>0</v>
      </c>
      <c r="E25" s="257"/>
      <c r="F25" s="107"/>
      <c r="G25" s="115"/>
      <c r="H25" s="107"/>
      <c r="I25" s="98"/>
      <c r="J25" s="98"/>
      <c r="K25" s="98"/>
      <c r="L25" s="98"/>
      <c r="M25" s="107"/>
      <c r="N25" s="107"/>
      <c r="O25" s="98"/>
      <c r="P25" s="98"/>
      <c r="Q25" s="98"/>
      <c r="R25" s="98"/>
      <c r="S25" s="107"/>
      <c r="T25" s="98"/>
      <c r="U25" s="98"/>
      <c r="V25" s="98"/>
      <c r="W25" s="98"/>
      <c r="X25" s="98"/>
      <c r="Y25" s="107"/>
      <c r="Z25" s="98"/>
      <c r="AA25" s="98"/>
      <c r="AB25" s="98"/>
      <c r="AC25" s="98"/>
      <c r="AD25" s="116">
        <f>BUDGET!J61</f>
        <v>0</v>
      </c>
      <c r="AE25" s="100">
        <f>SUM(F25:AB25)</f>
        <v>0</v>
      </c>
    </row>
    <row r="26" spans="1:31">
      <c r="A26" s="106">
        <v>2</v>
      </c>
      <c r="B26" s="106">
        <v>2</v>
      </c>
      <c r="C26" s="250">
        <f>'Logical Framework'!B22</f>
        <v>0</v>
      </c>
      <c r="D26" s="250"/>
      <c r="E26" s="250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111"/>
      <c r="AE26" s="111"/>
    </row>
    <row r="27" spans="1:31">
      <c r="A27" s="110">
        <v>2</v>
      </c>
      <c r="B27" s="110">
        <v>2</v>
      </c>
      <c r="C27" s="126">
        <v>1</v>
      </c>
      <c r="D27" s="257">
        <f>'Logical Framework'!B35</f>
        <v>0</v>
      </c>
      <c r="E27" s="257"/>
      <c r="F27" s="107"/>
      <c r="G27" s="114"/>
      <c r="H27" s="107"/>
      <c r="I27" s="107"/>
      <c r="J27" s="107"/>
      <c r="K27" s="107"/>
      <c r="L27" s="115"/>
      <c r="M27" s="107"/>
      <c r="N27" s="107"/>
      <c r="O27" s="107"/>
      <c r="P27" s="107"/>
      <c r="Q27" s="107"/>
      <c r="R27" s="98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16">
        <f>BUDGET!J76</f>
        <v>0</v>
      </c>
      <c r="AE27" s="100">
        <f>SUM(F27:AB27)</f>
        <v>0</v>
      </c>
    </row>
    <row r="28" spans="1:31">
      <c r="A28" s="106">
        <v>2</v>
      </c>
      <c r="B28" s="106">
        <v>3</v>
      </c>
      <c r="C28" s="256">
        <f>'Logical Framework'!B23</f>
        <v>0</v>
      </c>
      <c r="D28" s="256"/>
      <c r="E28" s="256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27"/>
      <c r="AE28" s="127"/>
    </row>
    <row r="29" spans="1:31">
      <c r="A29" s="110">
        <v>2</v>
      </c>
      <c r="B29" s="110">
        <v>3</v>
      </c>
      <c r="C29" s="110">
        <v>1</v>
      </c>
      <c r="D29" s="257">
        <f>'Logical Framework'!B36</f>
        <v>0</v>
      </c>
      <c r="E29" s="257"/>
      <c r="F29" s="98"/>
      <c r="G29" s="98"/>
      <c r="H29" s="114"/>
      <c r="I29" s="114"/>
      <c r="J29" s="114"/>
      <c r="K29" s="114"/>
      <c r="L29" s="114"/>
      <c r="M29" s="114"/>
      <c r="N29" s="114"/>
      <c r="O29" s="114"/>
      <c r="P29" s="121"/>
      <c r="Q29" s="98"/>
      <c r="R29" s="98"/>
      <c r="S29" s="98"/>
      <c r="T29" s="98"/>
      <c r="U29" s="107"/>
      <c r="V29" s="107"/>
      <c r="W29" s="107"/>
      <c r="X29" s="107"/>
      <c r="Y29" s="107"/>
      <c r="Z29" s="107"/>
      <c r="AA29" s="107"/>
      <c r="AB29" s="107"/>
      <c r="AC29" s="107"/>
      <c r="AD29" s="116">
        <f>BUDGET!J83</f>
        <v>0</v>
      </c>
      <c r="AE29" s="100">
        <f>SUM(F29:AB29)</f>
        <v>0</v>
      </c>
    </row>
    <row r="30" spans="1:31">
      <c r="A30" s="106">
        <v>2</v>
      </c>
      <c r="B30" s="106">
        <v>4</v>
      </c>
      <c r="C30" s="256">
        <f>'Logical Framework'!B24</f>
        <v>0</v>
      </c>
      <c r="D30" s="256"/>
      <c r="E30" s="256"/>
      <c r="F30" s="108"/>
      <c r="G30" s="107"/>
      <c r="H30" s="107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107"/>
      <c r="V30" s="107"/>
      <c r="W30" s="118"/>
      <c r="X30" s="118"/>
      <c r="Y30" s="118"/>
      <c r="Z30" s="118"/>
      <c r="AA30" s="118"/>
      <c r="AB30" s="118"/>
      <c r="AC30" s="118"/>
      <c r="AD30" s="111"/>
      <c r="AE30" s="111"/>
    </row>
    <row r="31" spans="1:31">
      <c r="A31" s="110">
        <v>2</v>
      </c>
      <c r="B31" s="110">
        <v>4</v>
      </c>
      <c r="C31" s="110">
        <v>1</v>
      </c>
      <c r="D31" s="259">
        <f>'Logical Framework'!B37</f>
        <v>0</v>
      </c>
      <c r="E31" s="259"/>
      <c r="F31" s="118"/>
      <c r="G31" s="98"/>
      <c r="H31" s="98"/>
      <c r="I31" s="98"/>
      <c r="J31" s="98"/>
      <c r="K31" s="98"/>
      <c r="L31" s="98"/>
      <c r="M31" s="107"/>
      <c r="N31" s="98"/>
      <c r="O31" s="107"/>
      <c r="P31" s="107"/>
      <c r="Q31" s="107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116">
        <f>BUDGET!J94</f>
        <v>0</v>
      </c>
      <c r="AE31" s="100">
        <f>SUM(F31:AB31)</f>
        <v>0</v>
      </c>
    </row>
    <row r="32" spans="1:31">
      <c r="A32" s="97">
        <v>3</v>
      </c>
      <c r="B32" s="252" t="s">
        <v>183</v>
      </c>
      <c r="C32" s="252"/>
      <c r="D32" s="252"/>
      <c r="E32" s="252"/>
      <c r="F32" s="108"/>
      <c r="G32" s="98"/>
      <c r="H32" s="98"/>
      <c r="I32" s="98"/>
      <c r="J32" s="98"/>
      <c r="K32" s="98"/>
      <c r="L32" s="98"/>
      <c r="M32" s="98"/>
      <c r="N32" s="98"/>
      <c r="O32" s="107"/>
      <c r="P32" s="107"/>
      <c r="Q32" s="107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108"/>
      <c r="AE32" s="100"/>
    </row>
    <row r="33" spans="1:31">
      <c r="A33" s="101">
        <v>3</v>
      </c>
      <c r="B33" s="258">
        <f>'Logical Framework'!B16</f>
        <v>0</v>
      </c>
      <c r="C33" s="258"/>
      <c r="D33" s="258"/>
      <c r="E33" s="258"/>
      <c r="F33" s="99"/>
      <c r="G33" s="98"/>
      <c r="H33" s="107"/>
      <c r="I33" s="107"/>
      <c r="J33" s="98"/>
      <c r="K33" s="107"/>
      <c r="L33" s="98"/>
      <c r="M33" s="107"/>
      <c r="N33" s="98"/>
      <c r="O33" s="107"/>
      <c r="P33" s="98"/>
      <c r="Q33" s="107"/>
      <c r="R33" s="98"/>
      <c r="S33" s="107"/>
      <c r="T33" s="107"/>
      <c r="U33" s="107"/>
      <c r="V33" s="107"/>
      <c r="W33" s="118"/>
      <c r="X33" s="118"/>
      <c r="Y33" s="118"/>
      <c r="Z33" s="118"/>
      <c r="AA33" s="118"/>
      <c r="AB33" s="118"/>
      <c r="AC33" s="118"/>
      <c r="AD33" s="128"/>
      <c r="AE33" s="128"/>
    </row>
    <row r="34" spans="1:31">
      <c r="A34" s="106">
        <v>3</v>
      </c>
      <c r="B34" s="106">
        <v>1</v>
      </c>
      <c r="C34" s="256">
        <f>'Logical Framework'!B25</f>
        <v>0</v>
      </c>
      <c r="D34" s="256"/>
      <c r="E34" s="256"/>
      <c r="F34" s="9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98"/>
      <c r="R34" s="98"/>
      <c r="S34" s="98"/>
      <c r="T34" s="98"/>
      <c r="U34" s="98"/>
      <c r="V34" s="98"/>
      <c r="W34" s="108"/>
      <c r="X34" s="108"/>
      <c r="Y34" s="108"/>
      <c r="Z34" s="108"/>
      <c r="AA34" s="108"/>
      <c r="AB34" s="108"/>
      <c r="AC34" s="108"/>
      <c r="AD34" s="111"/>
      <c r="AE34" s="111"/>
    </row>
    <row r="35" spans="1:31">
      <c r="A35" s="110">
        <v>3</v>
      </c>
      <c r="B35" s="110">
        <v>1</v>
      </c>
      <c r="C35" s="110">
        <v>1</v>
      </c>
      <c r="D35" s="257">
        <f>'Logical Framework'!B38</f>
        <v>0</v>
      </c>
      <c r="E35" s="257"/>
      <c r="F35" s="117"/>
      <c r="G35" s="107"/>
      <c r="H35" s="107"/>
      <c r="I35" s="107"/>
      <c r="J35" s="98"/>
      <c r="K35" s="98"/>
      <c r="L35" s="98"/>
      <c r="M35" s="107"/>
      <c r="N35" s="98"/>
      <c r="O35" s="107"/>
      <c r="P35" s="98"/>
      <c r="Q35" s="107"/>
      <c r="R35" s="107"/>
      <c r="S35" s="114"/>
      <c r="T35" s="107"/>
      <c r="U35" s="107"/>
      <c r="V35" s="107"/>
      <c r="W35" s="107"/>
      <c r="X35" s="118"/>
      <c r="Y35" s="118"/>
      <c r="Z35" s="118"/>
      <c r="AA35" s="118"/>
      <c r="AB35" s="118"/>
      <c r="AC35" s="118"/>
      <c r="AD35" s="116">
        <f>BUDGET!J105</f>
        <v>0</v>
      </c>
      <c r="AE35" s="100">
        <f>SUM(F35:AB35)</f>
        <v>0</v>
      </c>
    </row>
    <row r="36" spans="1:31" ht="14.5" customHeight="1">
      <c r="A36" s="97">
        <v>4</v>
      </c>
      <c r="B36" s="252" t="s">
        <v>184</v>
      </c>
      <c r="C36" s="252"/>
      <c r="D36" s="252"/>
      <c r="E36" s="252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8"/>
      <c r="AE36" s="100"/>
    </row>
    <row r="37" spans="1:31" ht="15" customHeight="1">
      <c r="A37" s="101">
        <v>4</v>
      </c>
      <c r="B37" s="258" t="str">
        <f>BUDGET!A107</f>
        <v>K.4. Monitoring, Evaluasi &amp; Publikasi</v>
      </c>
      <c r="C37" s="258"/>
      <c r="D37" s="258"/>
      <c r="E37" s="258"/>
      <c r="F37" s="99"/>
      <c r="G37" s="99"/>
      <c r="H37" s="99"/>
      <c r="I37" s="118"/>
      <c r="J37" s="99"/>
      <c r="K37" s="99"/>
      <c r="L37" s="99"/>
      <c r="M37" s="99"/>
      <c r="N37" s="99"/>
      <c r="O37" s="99"/>
      <c r="P37" s="99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23"/>
      <c r="AE37" s="123"/>
    </row>
    <row r="38" spans="1:31" ht="19.5" customHeight="1">
      <c r="A38" s="106">
        <v>4</v>
      </c>
      <c r="B38" s="106">
        <v>1</v>
      </c>
      <c r="C38" s="250" t="str">
        <f>BUDGET!B108</f>
        <v xml:space="preserve">Meeting Koordinasi &amp; Evaluasi </v>
      </c>
      <c r="D38" s="250"/>
      <c r="E38" s="250"/>
      <c r="F38" s="98"/>
      <c r="G38" s="115"/>
      <c r="H38" s="107"/>
      <c r="I38" s="107"/>
      <c r="J38" s="216"/>
      <c r="K38" s="110"/>
      <c r="L38" s="107"/>
      <c r="M38" s="107"/>
      <c r="N38" s="107"/>
      <c r="O38" s="110"/>
      <c r="P38" s="107"/>
      <c r="Q38" s="107"/>
      <c r="R38" s="107"/>
      <c r="S38" s="110"/>
      <c r="T38" s="107"/>
      <c r="U38" s="110"/>
      <c r="V38" s="107"/>
      <c r="W38" s="107"/>
      <c r="X38" s="107"/>
      <c r="Y38" s="110"/>
      <c r="Z38" s="107"/>
      <c r="AA38" s="110"/>
      <c r="AB38" s="107"/>
      <c r="AC38" s="107"/>
      <c r="AD38" s="111">
        <f>BUDGET!J109+BUDGET!J110</f>
        <v>0</v>
      </c>
      <c r="AE38" s="100">
        <f>SUM(F38:AC38)</f>
        <v>0</v>
      </c>
    </row>
    <row r="39" spans="1:31" ht="29" customHeight="1">
      <c r="A39" s="106">
        <v>4</v>
      </c>
      <c r="B39" s="106">
        <v>2</v>
      </c>
      <c r="C39" s="250" t="str">
        <f>BUDGET!B112</f>
        <v>dst</v>
      </c>
      <c r="D39" s="250"/>
      <c r="E39" s="250"/>
      <c r="F39" s="97"/>
      <c r="G39" s="97"/>
      <c r="H39" s="97"/>
      <c r="I39" s="98"/>
      <c r="J39" s="97"/>
      <c r="K39" s="97"/>
      <c r="L39" s="97"/>
      <c r="M39" s="97"/>
      <c r="N39" s="97"/>
      <c r="O39" s="97"/>
      <c r="P39" s="121"/>
      <c r="Q39" s="97"/>
      <c r="R39" s="97"/>
      <c r="S39" s="97"/>
      <c r="T39" s="97"/>
      <c r="U39" s="97"/>
      <c r="V39" s="97"/>
      <c r="W39" s="97"/>
      <c r="X39" s="97"/>
      <c r="Y39" s="129"/>
      <c r="Z39" s="97"/>
      <c r="AA39" s="97"/>
      <c r="AB39" s="217"/>
      <c r="AC39" s="97"/>
      <c r="AD39" s="130">
        <f>SUM(BUDGET!J113:J115)</f>
        <v>0</v>
      </c>
      <c r="AE39" s="100">
        <f>SUM(F39:AB39)</f>
        <v>0</v>
      </c>
    </row>
    <row r="40" spans="1:31" ht="29" customHeight="1">
      <c r="A40" s="106">
        <v>4</v>
      </c>
      <c r="B40" s="106">
        <v>3</v>
      </c>
      <c r="C40" s="253" t="str">
        <f>BUDGET!B116</f>
        <v>Publikasi Ilmiah International</v>
      </c>
      <c r="D40" s="254"/>
      <c r="E40" s="255"/>
      <c r="F40" s="97"/>
      <c r="G40" s="97"/>
      <c r="H40" s="97"/>
      <c r="I40" s="98"/>
      <c r="J40" s="97"/>
      <c r="K40" s="97"/>
      <c r="L40" s="97"/>
      <c r="M40" s="217"/>
      <c r="N40" s="97"/>
      <c r="O40" s="97"/>
      <c r="P40" s="121"/>
      <c r="Q40" s="97"/>
      <c r="R40" s="97"/>
      <c r="S40" s="97"/>
      <c r="T40" s="97"/>
      <c r="U40" s="97"/>
      <c r="V40" s="97"/>
      <c r="W40" s="97"/>
      <c r="X40" s="97"/>
      <c r="Y40" s="129"/>
      <c r="Z40" s="97"/>
      <c r="AA40" s="97"/>
      <c r="AB40" s="217"/>
      <c r="AC40" s="97"/>
      <c r="AD40" s="130">
        <f>BUDGET!J116</f>
        <v>0</v>
      </c>
      <c r="AE40" s="100">
        <f>SUM(F40:AB40)</f>
        <v>0</v>
      </c>
    </row>
    <row r="41" spans="1:31" ht="15" customHeight="1">
      <c r="A41" s="97">
        <v>6</v>
      </c>
      <c r="B41" s="252" t="s">
        <v>185</v>
      </c>
      <c r="C41" s="252"/>
      <c r="D41" s="252"/>
      <c r="E41" s="252"/>
      <c r="F41" s="97"/>
      <c r="G41" s="97"/>
      <c r="H41" s="97"/>
      <c r="I41" s="98"/>
      <c r="J41" s="97"/>
      <c r="K41" s="97"/>
      <c r="L41" s="97"/>
      <c r="M41" s="97"/>
      <c r="N41" s="97"/>
      <c r="O41" s="97"/>
      <c r="P41" s="121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9"/>
      <c r="AE41" s="100"/>
    </row>
    <row r="42" spans="1:31" ht="15" customHeight="1">
      <c r="A42" s="101">
        <v>6</v>
      </c>
      <c r="B42" s="251" t="s">
        <v>186</v>
      </c>
      <c r="C42" s="251"/>
      <c r="D42" s="251"/>
      <c r="E42" s="251"/>
      <c r="F42" s="99"/>
      <c r="G42" s="99"/>
      <c r="H42" s="99"/>
      <c r="I42" s="118"/>
      <c r="J42" s="99"/>
      <c r="K42" s="99"/>
      <c r="L42" s="99"/>
      <c r="M42" s="99"/>
      <c r="N42" s="99"/>
      <c r="O42" s="99"/>
      <c r="P42" s="99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23"/>
      <c r="AE42" s="123"/>
    </row>
    <row r="43" spans="1:31" ht="14.5" customHeight="1">
      <c r="A43" s="106">
        <v>6</v>
      </c>
      <c r="B43" s="106">
        <v>1</v>
      </c>
      <c r="C43" s="250" t="s">
        <v>187</v>
      </c>
      <c r="D43" s="250"/>
      <c r="E43" s="250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1">
        <f>BUDGET!J125</f>
        <v>0</v>
      </c>
      <c r="AE43" s="100">
        <f>SUM(F43:AC43)</f>
        <v>0</v>
      </c>
    </row>
    <row r="44" spans="1:31" ht="15" customHeight="1">
      <c r="A44" s="106">
        <v>6</v>
      </c>
      <c r="B44" s="106">
        <v>2</v>
      </c>
      <c r="C44" s="250" t="s">
        <v>188</v>
      </c>
      <c r="D44" s="250"/>
      <c r="E44" s="250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1">
        <f>BUDGET!J131</f>
        <v>0</v>
      </c>
      <c r="AE44" s="100">
        <f>SUM(F44:AC44)</f>
        <v>0</v>
      </c>
    </row>
    <row r="45" spans="1:31" ht="15" customHeight="1">
      <c r="A45" s="97">
        <v>7</v>
      </c>
      <c r="B45" s="252" t="s">
        <v>189</v>
      </c>
      <c r="C45" s="252"/>
      <c r="D45" s="252"/>
      <c r="E45" s="252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08"/>
      <c r="AE45" s="100"/>
    </row>
    <row r="46" spans="1:31" ht="15" customHeight="1">
      <c r="A46" s="101">
        <v>7</v>
      </c>
      <c r="B46" s="251" t="s">
        <v>190</v>
      </c>
      <c r="C46" s="251"/>
      <c r="D46" s="251"/>
      <c r="E46" s="251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28">
        <f>BUDGET!J138</f>
        <v>0</v>
      </c>
      <c r="AE46" s="100">
        <f>SUM(F46:AC46)</f>
        <v>0</v>
      </c>
    </row>
    <row r="47" spans="1:31" ht="14.5" customHeight="1">
      <c r="A47" s="97">
        <v>8</v>
      </c>
      <c r="B47" s="252" t="s">
        <v>191</v>
      </c>
      <c r="C47" s="252"/>
      <c r="D47" s="252"/>
      <c r="E47" s="252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08"/>
      <c r="AE47" s="100"/>
    </row>
    <row r="48" spans="1:31" ht="15" customHeight="1">
      <c r="A48" s="101">
        <v>8</v>
      </c>
      <c r="B48" s="251" t="s">
        <v>192</v>
      </c>
      <c r="C48" s="251"/>
      <c r="D48" s="251"/>
      <c r="E48" s="251"/>
      <c r="F48" s="113"/>
      <c r="G48" s="99"/>
      <c r="H48" s="99"/>
      <c r="I48" s="118"/>
      <c r="J48" s="99"/>
      <c r="K48" s="99"/>
      <c r="L48" s="99"/>
      <c r="M48" s="99"/>
      <c r="N48" s="99"/>
      <c r="O48" s="99"/>
      <c r="P48" s="99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23"/>
      <c r="AE48" s="123"/>
    </row>
    <row r="49" spans="1:32" ht="14.5" customHeight="1">
      <c r="A49" s="106">
        <v>8</v>
      </c>
      <c r="B49" s="106">
        <v>1</v>
      </c>
      <c r="C49" s="250" t="s">
        <v>159</v>
      </c>
      <c r="D49" s="250"/>
      <c r="E49" s="250"/>
      <c r="F49" s="216"/>
      <c r="G49" s="131"/>
      <c r="H49" s="109"/>
      <c r="I49" s="118"/>
      <c r="J49" s="99"/>
      <c r="K49" s="99"/>
      <c r="L49" s="99"/>
      <c r="M49" s="99"/>
      <c r="N49" s="99"/>
      <c r="O49" s="99"/>
      <c r="P49" s="99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6">
        <f>BUDGET!J145</f>
        <v>0</v>
      </c>
      <c r="AE49" s="100">
        <f>SUM(F49:AB49)</f>
        <v>0</v>
      </c>
    </row>
    <row r="50" spans="1:32" ht="15" customHeight="1">
      <c r="A50" s="101">
        <v>9</v>
      </c>
      <c r="B50" s="251" t="s">
        <v>193</v>
      </c>
      <c r="C50" s="251"/>
      <c r="D50" s="251"/>
      <c r="E50" s="251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6">
        <f>BUDGET!J149</f>
        <v>0</v>
      </c>
      <c r="AE50" s="100">
        <f>SUM(F50:AB50)</f>
        <v>0</v>
      </c>
    </row>
    <row r="51" spans="1:32">
      <c r="A51" s="132"/>
      <c r="B51" s="132"/>
      <c r="C51" s="133"/>
      <c r="D51" s="133"/>
      <c r="E51" s="134" t="s">
        <v>194</v>
      </c>
      <c r="F51" s="135">
        <f t="shared" ref="F51:AB51" si="1">SUM(F11:F50)</f>
        <v>0</v>
      </c>
      <c r="G51" s="135">
        <f t="shared" si="1"/>
        <v>0</v>
      </c>
      <c r="H51" s="135">
        <f t="shared" si="1"/>
        <v>0</v>
      </c>
      <c r="I51" s="135">
        <f t="shared" si="1"/>
        <v>0</v>
      </c>
      <c r="J51" s="135">
        <f t="shared" si="1"/>
        <v>0</v>
      </c>
      <c r="K51" s="135">
        <f t="shared" si="1"/>
        <v>0</v>
      </c>
      <c r="L51" s="135">
        <f t="shared" si="1"/>
        <v>0</v>
      </c>
      <c r="M51" s="135">
        <f t="shared" si="1"/>
        <v>0</v>
      </c>
      <c r="N51" s="135">
        <f t="shared" si="1"/>
        <v>0</v>
      </c>
      <c r="O51" s="135">
        <f t="shared" si="1"/>
        <v>0</v>
      </c>
      <c r="P51" s="135">
        <f t="shared" si="1"/>
        <v>0</v>
      </c>
      <c r="Q51" s="135">
        <f t="shared" si="1"/>
        <v>0</v>
      </c>
      <c r="R51" s="135">
        <f t="shared" si="1"/>
        <v>0</v>
      </c>
      <c r="S51" s="135">
        <f t="shared" si="1"/>
        <v>0</v>
      </c>
      <c r="T51" s="135">
        <f t="shared" si="1"/>
        <v>0</v>
      </c>
      <c r="U51" s="135">
        <f t="shared" si="1"/>
        <v>0</v>
      </c>
      <c r="V51" s="135">
        <f t="shared" si="1"/>
        <v>0</v>
      </c>
      <c r="W51" s="135">
        <f t="shared" si="1"/>
        <v>0</v>
      </c>
      <c r="X51" s="135">
        <f t="shared" si="1"/>
        <v>0</v>
      </c>
      <c r="Y51" s="135">
        <f t="shared" si="1"/>
        <v>0</v>
      </c>
      <c r="Z51" s="135">
        <f t="shared" si="1"/>
        <v>0</v>
      </c>
      <c r="AA51" s="135">
        <f t="shared" si="1"/>
        <v>0</v>
      </c>
      <c r="AB51" s="135">
        <f t="shared" si="1"/>
        <v>0</v>
      </c>
      <c r="AC51" s="135">
        <f>SUM(AC11:AC50)</f>
        <v>0</v>
      </c>
      <c r="AD51" s="135">
        <f>SUM(AD12:AD50)</f>
        <v>0</v>
      </c>
      <c r="AE51" s="116">
        <f>SUM(AE12:AE50)</f>
        <v>0</v>
      </c>
      <c r="AF51" s="218"/>
    </row>
    <row r="52" spans="1:32">
      <c r="AF52" s="218"/>
    </row>
    <row r="53" spans="1:32">
      <c r="AF53" s="218"/>
    </row>
  </sheetData>
  <mergeCells count="55">
    <mergeCell ref="A6:E8"/>
    <mergeCell ref="F6:M6"/>
    <mergeCell ref="N6:Y6"/>
    <mergeCell ref="AE6:AE8"/>
    <mergeCell ref="F7:H7"/>
    <mergeCell ref="I7:K7"/>
    <mergeCell ref="L7:N7"/>
    <mergeCell ref="O7:Q7"/>
    <mergeCell ref="R7:T7"/>
    <mergeCell ref="U7:W7"/>
    <mergeCell ref="X7:Z7"/>
    <mergeCell ref="AA7:AC7"/>
    <mergeCell ref="Z6:AC6"/>
    <mergeCell ref="A9:E9"/>
    <mergeCell ref="B10:E10"/>
    <mergeCell ref="B11:E11"/>
    <mergeCell ref="C12:E12"/>
    <mergeCell ref="D13:E13"/>
    <mergeCell ref="D14:E14"/>
    <mergeCell ref="D15:E15"/>
    <mergeCell ref="C16:E16"/>
    <mergeCell ref="D17:E17"/>
    <mergeCell ref="D18:E18"/>
    <mergeCell ref="C19:E19"/>
    <mergeCell ref="D20:E20"/>
    <mergeCell ref="B21:E21"/>
    <mergeCell ref="B22:E22"/>
    <mergeCell ref="C23:E23"/>
    <mergeCell ref="D24:E24"/>
    <mergeCell ref="D25:E25"/>
    <mergeCell ref="C26:E26"/>
    <mergeCell ref="D27:E27"/>
    <mergeCell ref="C28:E28"/>
    <mergeCell ref="D29:E29"/>
    <mergeCell ref="C30:E30"/>
    <mergeCell ref="D31:E31"/>
    <mergeCell ref="B32:E32"/>
    <mergeCell ref="B33:E33"/>
    <mergeCell ref="C34:E34"/>
    <mergeCell ref="D35:E35"/>
    <mergeCell ref="B36:E36"/>
    <mergeCell ref="B37:E37"/>
    <mergeCell ref="C38:E38"/>
    <mergeCell ref="C39:E39"/>
    <mergeCell ref="B41:E41"/>
    <mergeCell ref="B42:E42"/>
    <mergeCell ref="C43:E43"/>
    <mergeCell ref="C40:E40"/>
    <mergeCell ref="C49:E49"/>
    <mergeCell ref="B50:E50"/>
    <mergeCell ref="C44:E44"/>
    <mergeCell ref="B45:E45"/>
    <mergeCell ref="B46:E46"/>
    <mergeCell ref="B47:E47"/>
    <mergeCell ref="B48:E48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AMJ21"/>
  <sheetViews>
    <sheetView zoomScale="110" zoomScaleNormal="110" workbookViewId="0">
      <selection activeCell="E7" sqref="E7"/>
    </sheetView>
  </sheetViews>
  <sheetFormatPr defaultColWidth="10.81640625" defaultRowHeight="14.5"/>
  <cols>
    <col min="1" max="1" width="10.81640625" style="21"/>
    <col min="2" max="2" width="20.36328125" style="21" customWidth="1"/>
    <col min="3" max="3" width="29.453125" style="21" customWidth="1"/>
    <col min="4" max="10" width="20.36328125" style="21" customWidth="1"/>
    <col min="11" max="1024" width="10.81640625" style="21"/>
  </cols>
  <sheetData>
    <row r="4" spans="1:11" ht="28" customHeight="1">
      <c r="B4" s="280" t="s">
        <v>195</v>
      </c>
      <c r="C4" s="280" t="s">
        <v>268</v>
      </c>
      <c r="D4" s="280" t="s">
        <v>196</v>
      </c>
      <c r="E4" s="280" t="s">
        <v>269</v>
      </c>
      <c r="F4" s="280" t="s">
        <v>197</v>
      </c>
      <c r="G4" s="280" t="s">
        <v>198</v>
      </c>
      <c r="H4" s="280" t="s">
        <v>199</v>
      </c>
      <c r="I4" s="280" t="s">
        <v>200</v>
      </c>
      <c r="J4" s="280" t="s">
        <v>201</v>
      </c>
      <c r="K4" s="136"/>
    </row>
    <row r="5" spans="1:11">
      <c r="B5" s="280"/>
      <c r="C5" s="280"/>
      <c r="D5" s="280"/>
      <c r="E5" s="280"/>
      <c r="F5" s="280"/>
      <c r="G5" s="280"/>
      <c r="H5" s="280"/>
      <c r="I5" s="280"/>
      <c r="J5" s="280"/>
      <c r="K5" s="136"/>
    </row>
    <row r="6" spans="1:11" s="12" customFormat="1" ht="87">
      <c r="A6" s="137" t="s">
        <v>202</v>
      </c>
      <c r="B6" s="138" t="s">
        <v>203</v>
      </c>
      <c r="C6" s="138" t="s">
        <v>204</v>
      </c>
      <c r="D6" s="138" t="s">
        <v>205</v>
      </c>
      <c r="E6" s="138" t="s">
        <v>206</v>
      </c>
      <c r="F6" s="138" t="s">
        <v>207</v>
      </c>
      <c r="G6" s="138" t="s">
        <v>208</v>
      </c>
      <c r="H6" s="138" t="s">
        <v>209</v>
      </c>
      <c r="I6" s="138" t="s">
        <v>210</v>
      </c>
      <c r="J6" s="138" t="s">
        <v>211</v>
      </c>
      <c r="K6" s="139"/>
    </row>
    <row r="7" spans="1:11" s="12" customFormat="1">
      <c r="K7" s="139"/>
    </row>
    <row r="8" spans="1:11" s="12" customFormat="1">
      <c r="K8" s="139"/>
    </row>
    <row r="9" spans="1:11" ht="15" thickBot="1">
      <c r="B9" s="23"/>
      <c r="C9" s="23"/>
      <c r="D9" s="23"/>
      <c r="E9" s="23"/>
      <c r="F9" s="23"/>
      <c r="G9" s="23"/>
      <c r="H9" s="23"/>
      <c r="I9" s="23"/>
      <c r="J9" s="23"/>
      <c r="K9" s="136"/>
    </row>
    <row r="10" spans="1:11">
      <c r="B10" s="243" t="s">
        <v>212</v>
      </c>
      <c r="C10" s="292" t="s">
        <v>266</v>
      </c>
      <c r="D10" s="290"/>
      <c r="E10" s="292"/>
      <c r="F10" s="145"/>
      <c r="G10" s="292"/>
      <c r="H10" s="292"/>
      <c r="I10" s="292"/>
      <c r="J10" s="292"/>
      <c r="K10" s="277"/>
    </row>
    <row r="11" spans="1:11">
      <c r="B11" s="244"/>
      <c r="C11" s="140" t="s">
        <v>267</v>
      </c>
      <c r="D11" s="291"/>
      <c r="E11" s="140"/>
      <c r="F11" s="141"/>
      <c r="G11" s="140"/>
      <c r="H11" s="140"/>
      <c r="I11" s="140"/>
      <c r="J11" s="140"/>
      <c r="K11" s="277"/>
    </row>
    <row r="12" spans="1:11" ht="15" thickBot="1">
      <c r="B12" s="245"/>
      <c r="C12" s="28" t="s">
        <v>256</v>
      </c>
      <c r="D12" s="144"/>
      <c r="E12" s="28"/>
      <c r="F12" s="25"/>
      <c r="G12" s="28"/>
      <c r="H12" s="28"/>
      <c r="I12" s="28"/>
      <c r="J12" s="28"/>
      <c r="K12" s="277"/>
    </row>
    <row r="13" spans="1:11" ht="15" thickBot="1">
      <c r="B13" s="293" t="s">
        <v>273</v>
      </c>
      <c r="C13" s="141" t="s">
        <v>270</v>
      </c>
      <c r="D13" s="292"/>
      <c r="E13" s="292"/>
      <c r="F13" s="141"/>
      <c r="G13" s="292"/>
      <c r="H13" s="141"/>
      <c r="I13" s="292"/>
      <c r="J13" s="292"/>
      <c r="K13" s="277"/>
    </row>
    <row r="14" spans="1:11" ht="15" thickBot="1">
      <c r="B14" s="293"/>
      <c r="C14" s="141" t="s">
        <v>271</v>
      </c>
      <c r="D14" s="140"/>
      <c r="E14" s="140"/>
      <c r="F14" s="141"/>
      <c r="G14" s="140"/>
      <c r="H14" s="141"/>
      <c r="I14" s="140"/>
      <c r="J14" s="140"/>
      <c r="K14" s="277"/>
    </row>
    <row r="15" spans="1:11" ht="15" thickBot="1">
      <c r="B15" s="293"/>
      <c r="C15" s="141" t="s">
        <v>272</v>
      </c>
      <c r="D15" s="140"/>
      <c r="E15" s="140"/>
      <c r="F15" s="141"/>
      <c r="G15" s="140"/>
      <c r="H15" s="141"/>
      <c r="I15" s="140"/>
      <c r="J15" s="140"/>
      <c r="K15" s="277"/>
    </row>
    <row r="16" spans="1:11" ht="26.5" thickBot="1">
      <c r="B16" s="293"/>
      <c r="C16" s="141" t="s">
        <v>213</v>
      </c>
      <c r="D16" s="140"/>
      <c r="E16" s="140"/>
      <c r="F16" s="142"/>
      <c r="G16" s="140"/>
      <c r="H16" s="142"/>
      <c r="I16" s="140"/>
      <c r="J16" s="140"/>
      <c r="K16" s="277"/>
    </row>
    <row r="17" spans="2:11" ht="26.5" thickBot="1">
      <c r="B17" s="293"/>
      <c r="C17" s="28" t="s">
        <v>214</v>
      </c>
      <c r="D17" s="28"/>
      <c r="E17" s="28"/>
      <c r="F17" s="143"/>
      <c r="G17" s="28"/>
      <c r="H17" s="144"/>
      <c r="I17" s="28"/>
      <c r="J17" s="28"/>
      <c r="K17" s="277"/>
    </row>
    <row r="18" spans="2:11" ht="15" thickBot="1">
      <c r="B18" s="240" t="s">
        <v>274</v>
      </c>
      <c r="C18" s="240" t="s">
        <v>275</v>
      </c>
      <c r="D18" s="279"/>
      <c r="E18" s="276"/>
      <c r="F18" s="141"/>
      <c r="G18" s="276"/>
      <c r="H18" s="145"/>
      <c r="I18" s="276"/>
      <c r="J18" s="276"/>
      <c r="K18" s="277"/>
    </row>
    <row r="19" spans="2:11">
      <c r="B19" s="240"/>
      <c r="C19" s="240"/>
      <c r="D19" s="279"/>
      <c r="E19" s="276"/>
      <c r="F19" s="141"/>
      <c r="G19" s="276"/>
      <c r="H19" s="141"/>
      <c r="I19" s="276"/>
      <c r="J19" s="276"/>
      <c r="K19" s="277"/>
    </row>
    <row r="20" spans="2:11">
      <c r="B20" s="240"/>
      <c r="C20" s="240"/>
      <c r="D20" s="278"/>
      <c r="E20" s="276"/>
      <c r="F20" s="141"/>
      <c r="G20" s="276"/>
      <c r="H20" s="141"/>
      <c r="I20" s="276"/>
      <c r="J20" s="276"/>
      <c r="K20" s="277"/>
    </row>
    <row r="21" spans="2:11">
      <c r="B21" s="240"/>
      <c r="C21" s="240"/>
      <c r="D21" s="278"/>
      <c r="E21" s="276"/>
      <c r="F21" s="25"/>
      <c r="G21" s="276"/>
      <c r="H21" s="25"/>
      <c r="I21" s="276"/>
      <c r="J21" s="276"/>
      <c r="K21" s="277"/>
    </row>
  </sheetData>
  <mergeCells count="22"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10:K12"/>
    <mergeCell ref="B13:B17"/>
    <mergeCell ref="K13:K17"/>
    <mergeCell ref="B10:B12"/>
    <mergeCell ref="I18:I21"/>
    <mergeCell ref="J18:J21"/>
    <mergeCell ref="K18:K21"/>
    <mergeCell ref="D20:D21"/>
    <mergeCell ref="B18:B21"/>
    <mergeCell ref="C18:C21"/>
    <mergeCell ref="D18:D19"/>
    <mergeCell ref="E18:E21"/>
    <mergeCell ref="G18:G2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abSelected="1" zoomScale="110" zoomScaleNormal="110" workbookViewId="0">
      <selection activeCell="J13" sqref="J13"/>
    </sheetView>
  </sheetViews>
  <sheetFormatPr defaultColWidth="8.81640625" defaultRowHeight="14.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Logical Framework</vt:lpstr>
      <vt:lpstr>Rencana Kerja</vt:lpstr>
      <vt:lpstr>BUDGET</vt:lpstr>
      <vt:lpstr>Cashflow</vt:lpstr>
      <vt:lpstr>PMP</vt:lpstr>
      <vt:lpstr>Detil....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Aidell Fitri Rachmawati</dc:creator>
  <dc:description/>
  <cp:lastModifiedBy>Dwi Pujiyanto</cp:lastModifiedBy>
  <cp:revision>10</cp:revision>
  <cp:lastPrinted>2022-02-23T09:44:27Z</cp:lastPrinted>
  <dcterms:created xsi:type="dcterms:W3CDTF">2021-07-06T16:47:32Z</dcterms:created>
  <dcterms:modified xsi:type="dcterms:W3CDTF">2025-07-29T07:53:44Z</dcterms:modified>
  <dc:language>en-US</dc:language>
</cp:coreProperties>
</file>